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Cena" sheetId="1" r:id="rId1"/>
    <sheet name="Gwarancja" sheetId="2" r:id="rId2"/>
  </sheets>
  <definedNames>
    <definedName name="CRITERIA" localSheetId="0">'Cena'!$E$5</definedName>
    <definedName name="_xlnm.Print_Area" localSheetId="0">'Cena'!$A$1:$N$30</definedName>
    <definedName name="_xlnm.Print_Area" localSheetId="1">'Gwarancja'!$A$1:$G$35</definedName>
    <definedName name="_xlnm.Print_Titles" localSheetId="0">'Cena'!$1:$4</definedName>
    <definedName name="_xlnm.Print_Titles" localSheetId="1">'Gwarancja'!$9:$9</definedName>
  </definedNames>
  <calcPr fullCalcOnLoad="1"/>
</workbook>
</file>

<file path=xl/sharedStrings.xml><?xml version="1.0" encoding="utf-8"?>
<sst xmlns="http://schemas.openxmlformats.org/spreadsheetml/2006/main" count="109" uniqueCount="66">
  <si>
    <t xml:space="preserve">Załącznik nr 1     </t>
  </si>
  <si>
    <r>
      <t>WIP-ZP-F01 -Formularz asortymentowo - cenowy</t>
    </r>
    <r>
      <rPr>
        <b/>
        <sz val="10"/>
        <rFont val="Times New Roman"/>
        <family val="1"/>
      </rPr>
      <t xml:space="preserve">   1/2    </t>
    </r>
  </si>
  <si>
    <t>L.p.</t>
  </si>
  <si>
    <t xml:space="preserve">              Opis przedmiotu zamówienia</t>
  </si>
  <si>
    <t>Ilość</t>
  </si>
  <si>
    <t>cena jednostkowa netto</t>
  </si>
  <si>
    <t>VAT (%)</t>
  </si>
  <si>
    <t>Cena jednostkowa z VAT</t>
  </si>
  <si>
    <t>Wartość netto zamów.</t>
  </si>
  <si>
    <t>Cena za całość z VAT</t>
  </si>
  <si>
    <t>Wymagany okres gwarancji (m-ce)</t>
  </si>
  <si>
    <r>
      <t xml:space="preserve">Oferowane warunki serwisu                            </t>
    </r>
    <r>
      <rPr>
        <b/>
        <sz val="10"/>
        <rFont val="Times New Roman"/>
        <family val="1"/>
      </rPr>
      <t xml:space="preserve"> </t>
    </r>
    <r>
      <rPr>
        <b/>
        <i/>
        <sz val="10"/>
        <rFont val="Times New Roman"/>
        <family val="1"/>
      </rPr>
      <t>(0; on-site; nbd)</t>
    </r>
  </si>
  <si>
    <t>jednostka zamawiająca</t>
  </si>
  <si>
    <t>nazwa i parametry techniczne oferty</t>
  </si>
  <si>
    <r>
      <t xml:space="preserve">Laserowe urządzenie wielofunkcyjne </t>
    </r>
    <r>
      <rPr>
        <sz val="10"/>
        <rFont val="Times New Roman"/>
        <family val="1"/>
      </rPr>
      <t>umożliwiające drukowanie monochromatyczne w czerni i bieli,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(ADF). Sieć przewodowa i bezprzewodowa, interfejs Hi-Speed USB 2.0, pamięć 64 MB. Sugerowana wydajność min. 2000 str/m-c. Rozdzielczości minimalne: drukowania 600x600dpi. Kopiowania 600x600dpi, skanowania 2400x600dpi. Oprogramowanie umożliwiające: skanowanie do pliku, OCR, wiadomości e-mail, przeszukiwanych plików PDF, serwera FTP, serwera e-mail, chmury oraz usług SharePoint, Eyemote®, OneNote.</t>
    </r>
    <r>
      <rPr>
        <b/>
        <sz val="10"/>
        <rFont val="Times New Roman"/>
        <family val="1"/>
      </rPr>
      <t xml:space="preserve"> Dodatkowo 2 tonery oryginalne (do każdego urządzenia) o wydajności min. 2600 stron</t>
    </r>
  </si>
  <si>
    <t>ITW</t>
  </si>
  <si>
    <r>
      <t xml:space="preserve">Komputer typu Ali-In-One do zastosowań biurowych </t>
    </r>
    <r>
      <rPr>
        <sz val="10"/>
        <rFont val="Times New Roman"/>
        <family val="1"/>
      </rPr>
      <t>wyposażony w procesor 4-o rdzeniowy o wydajności min. 1 869 CPU Mark https://cpubencbniark.net/cpu.php?cpu=Intel+Pentium+N3710+%40+1 .60GHz8id=2730). Obudowa zintegrowana z monitorem o przekątnej 19,5" i rozdzielczości min. 1600x900 pikseli, wbudowane głośniki. Ilość pamięci RAM min. 8GB HD DDR3 1866MHz. Dysk twardy SSD o pojemności 256GB. Karta graficzna i dźwiękowa zintegrowana. Wbudowany mikrofon i kamera min. lMpx. Karty sieciowe 2 szt., jedna przewodowa 10/100/1000 Mb/s, druga bezprzewodowa obsługująca standardy ac/a/b/g/n, wbudowany interfejs BlueTooth v. 4.0. Wyposażony w złącza: 1xLAN, 1xHDMI, 2xUSB, z tyłu i 2xUSB z boku obudowy. Wejścia i wyjścia audio. Wbudowany napęd optyczny DVD +1-RW. Zainstalowany system operacyjny Windows 7 lub 10 w wersji Pro 64Bit.</t>
    </r>
  </si>
  <si>
    <t>n.d.</t>
  </si>
  <si>
    <t>Przenośny komputer osobisty do programowania aplikacji obliczeniowych (w środowisku LabView) oraz modelowania 3D w środowisku SolidWorks
-Procesor: Pozwalający na programowanie w LabView; wynik testu PassMark CPU mark min. 4700 punktów (http://www.cpubenchmark.net)
-Pamięć RAM: Min. 16 GB, o szybkości taktowania min. 2133MHz
-Karta graficzna: Pozwalająca na obsługę pakietu SolidWorks w roździelczości 1920xl080pkt, wynik benchmarku 3DMark - Fire Strike Graphics 1920x1080 min. 1500 pkt.
-Matryca: Błyszcząca, dotykowa, IPS, 14 cali, rozdzielczość min. 1920x1080 -Dysk Twardy: min. 250GB (min. Prędkość zapisu/odczytu 500MB/s)
-Komunikacja bezprzewodowa: Wi-Fi 802.11 b/g/n/ac, Moduł Bluetooth -Głośniki: Wbudowane głośniki stereofoniczne -Czytnik kart pamięci: obsługujący karty SD, SDHC, SDXC -Złącza: Micro HDMI -1 szt.
DC-in (wejście zasilania) -1 szt.
Wyjście słuchawkowe/wejście mikrofonowe -1 szt.
Czytnik kart pamięci -1 szt.
USB 3.1 Gen. 1 (USB 3.0)-2 szt.
-Wymiary: Grubość max 1.8 cm, Szerokość max. 33 cm, Głębokość max. 23 cm
-Masa: Max. 1.7 kg
-W komplecie: Zasilacz, bateria
-Gwarancja: Min. 24 miesięcy
-Klawiatura: przyciski podświetlone
-Obudowa: aluminiowa
-Touchpad: wielodotykowy
-System operacyjny: zgodny z LabView for Windows oraz oprogramowaniem SolidWorks for
Windows, system w wersji64 bitowy
-Bateria: 4 komorowa o pojemności min. 6500 mAh</t>
  </si>
  <si>
    <t>ITW, Bąk</t>
  </si>
  <si>
    <t>Pamięć flash USB, pojemność 256 GB, złącze standard USB3.1, Prędkość odczytu nie mniej niż: 360 MB/s, zapisu 250 MB/s</t>
  </si>
  <si>
    <r>
      <t>Mysz laserowa przewodowa</t>
    </r>
    <r>
      <rPr>
        <sz val="10"/>
        <color indexed="8"/>
        <rFont val="Times New Roman"/>
        <family val="1"/>
      </rPr>
      <t>, 2 przyciski + rolka, interfejs USB, rozdzielczość min. 800 dpi</t>
    </r>
  </si>
  <si>
    <t>ITW-Rudaś</t>
  </si>
  <si>
    <r>
      <t>Klawiatura przewodowa,</t>
    </r>
    <r>
      <rPr>
        <sz val="10"/>
        <rFont val="Times New Roman"/>
        <family val="1"/>
      </rPr>
      <t xml:space="preserve"> interfejs USB, układ klawiszy standardowy, klawisze numeryczne, kolor czarny</t>
    </r>
  </si>
  <si>
    <r>
      <t xml:space="preserve">Komputer zoptymalizowany do wykonywania dużych obliczeń numerycznych (MES) i pracy z programami CAD:
</t>
    </r>
    <r>
      <rPr>
        <sz val="10"/>
        <color indexed="8"/>
        <rFont val="Times New Roman"/>
        <family val="1"/>
      </rPr>
      <t>procesor: 64-bit, wynik testu 3D MarkOó CPU: min. 5200 punktów; dysk twardy: min. 500GB; karta graficzna: dedykowana z technologią CUDA, pamięć min. 1024MB, wyjście DVI; pamięć RAM: 4GB, maksymalna 16GB; napęd optyczny: DVD+/-RW; 4x USB 3.0, eSATA; Bluetooth; karta sieciowa 10/100/1000; obudowa: o dużej sztywności, czarna lub inna ciemna, matowa; mysz: laserowa, przewodowa, rozdzielczość min. 800dpi; klawiatura: przewodowa; oprogramowanie: Windows 7 Professional.</t>
    </r>
  </si>
  <si>
    <t>ITW-Nastaj</t>
  </si>
  <si>
    <r>
      <t xml:space="preserve">Zasilacz </t>
    </r>
    <r>
      <rPr>
        <sz val="10"/>
        <color indexed="8"/>
        <rFont val="Times New Roman"/>
        <family val="1"/>
      </rPr>
      <t>dedykowany do notebooka SONY PCG-6122M</t>
    </r>
  </si>
  <si>
    <r>
      <t xml:space="preserve">Nagrywarka zewnętrzna Biu-Ray:
</t>
    </r>
    <r>
      <rPr>
        <sz val="10"/>
        <color indexed="8"/>
        <rFont val="Times New Roman"/>
        <family val="1"/>
      </rPr>
      <t>parametry pracy: zapis BD-R: 6x zapis BD-R DL: 6x zapis DVD+/-R: 8x zapis DVD+/-RW: 6x zapis BD-RE: 2x zapis BD-RE DL: 2x zapis DVD+/-R DL: 6x zapis DVD+/-RW DL: 5x zapis CD-R: 24x zapis CD-RW: 24x zapis M-Disc: 4x odczyt DVD-ROM: 8x odczyt BD-ROM: 6x odczyt CD-ROM: 24x; interface: USB 2.0;
wymiary: max 160.0 x 153.0 x 22 mm.</t>
    </r>
  </si>
  <si>
    <r>
      <t xml:space="preserve">Komputer przenośny typu laptop:
</t>
    </r>
    <r>
      <rPr>
        <sz val="10"/>
        <color indexed="8"/>
        <rFont val="Times New Roman"/>
        <family val="1"/>
      </rPr>
      <t>procesor: 64-bit, DMI2 min. 5GT/s, rozszerzony zestaw instrukcji: SSE 4.1/4.2, AVX 2.0;
CPU Benchmark: min. 3479 points wg. PassMark Software 2008-2014;
pamięć RAM: 6GB DDR3; dysk twardy: min. 1 TB; karta graficzna: AMD Radeon R5;
pamięć karty graficznej: 2048MB; wyjścia karty graficznej: D-Sub, HDMI;
ekran: LCD 15,6", powłoka antyrefleksyjna, rozdzielczość nominalna 1366x768 pikseli;
napęd optyczny: DVD +/-RW; komunikacja: WiFi IEEE 802.1 lb/g/n, Bluetooth 4.0, LAN lOOOMbps; interfejsy: USB 3.0; wyposażenie: wbudowany mikrofon, kamera HD, czytnik kart SD; klawiatura z blokiem numerycznym; obudowa: tworzywo sztuczne, kolor czarny;
oprogramowanie: Windows 8.1; wymiary: max 384.0 x 265.0 x 25 mm.</t>
    </r>
  </si>
  <si>
    <r>
      <t xml:space="preserve">Komputer typu Ali-In-One do zastosowań inżynierskich </t>
    </r>
    <r>
      <rPr>
        <sz val="10"/>
        <rFont val="Times New Roman"/>
        <family val="1"/>
      </rPr>
      <t>wyposażony w procesor 4-o rdzeniowy o wydajności min. 7 195 CPU Mark (https://www.cpubenchmark.net/cpu.php?cpu=Intel+Core+i5-6500+°7o40+3.2OGHz). Obudowa zintegrowana z monitorem o przekątnej 23,8" i rozdzielczości min. 1920x1080 z matrycą MVA, wyposażona w 2 głośniki. Ilość pamięci RAM min. 8GB DDR4 2133M1Iz, możliwość rozbudowy do 32GB (jeden slot pamięci wolny). Dysk twardy SSD o pojemności min. 512 GB. Karta graficzna zintegrowana. Karta dźwiękowa obsługująca 6 kanałów. Karty sieciowe 2 szt., jedna przewodowa 10/100/1000 Mb/s, druga bezprzewodowa obsługująca standardy ac/a/b/g/n, wbudowany interfejs BlueTooth V. 4.0. Wyposażony w złącza: 1xLAN, lx Display Port, 4xUSB z tyłu i 2xUSB 3.0 z boku obudowy. Wejścia i wyjścia audio. Wbudowany napęd optyczny DVD +1-RW. Układ szyfrowania UM, złącze Kensington, czujnik naruszenia obudowy. Certyfikaty: Energy Star Quaiifled, RoHS. Zainstalowany system operacyjny Windows 7 lub 10 w wersji Pro 64 Bit.</t>
    </r>
  </si>
  <si>
    <r>
      <t xml:space="preserve">Laserowe urządzenie wielofunkcyjne </t>
    </r>
    <r>
      <rPr>
        <sz val="10"/>
        <rFont val="Times New Roman"/>
        <family val="1"/>
      </rPr>
      <t>umożliwiają drukowanie monochromatyczne w czerni i bieli,kopiowanie,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(ADF). Sieć przewodowa i bezprzewodowa, interfejs Hi-Speed USB2.0, pamięć 64 MB. Sugerowana wydajność min. 2000 str/m-c. Rozdzielczości minimalne: drukowania 600x600dpi, kopiowania 600x600dpi, skartowania 2400x600dpi. Oprogramowanie umożliwiające: skanowanie do pliku, OCR, wiadomości e-mail, przeszukiwanych plików PDF, serwera FTP, serwera e-mail, chmury oraz usług SharePoint, Eyemote®, OneNote.</t>
    </r>
  </si>
  <si>
    <t>WIP Stalkoper</t>
  </si>
  <si>
    <r>
      <t>Komputer do prac biurowych (klasy biznes)</t>
    </r>
    <r>
      <rPr>
        <sz val="10"/>
        <rFont val="Times New Roman"/>
        <family val="1"/>
      </rPr>
      <t xml:space="preserve"> wyposażony w procesor o wydajności CPU Mark min. 6691 . Obudowa smali Form Factor. Ilość pamięci RAM min. 8GB DDR3 1600MHz. Dysk twardy SSD o pojemności 128GB SATA. Karta graficzna i dźwiękowa zintegrowana. Karta sieciowa przewodowa 10/100/1000 Mb/s, wbudowany interfejs BlueTooth v. 4.0. Wyposażony w złącza: 1xLAN, 1xHDM[, IxVGA, 4xUSB. Wejścia i wyjścia audio. Wbudowany napęd optyczny DVD +/RW. Zainstalowany system operacyjny Windows 7 lub 10 w wersji Pro 64Bit.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64bit (załączyć wydruk ze strony Microsoft WHCL). Certyfikat 1509001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 Wsparcie techniczne producenta: możliwość telefonicznego sprawdzenia konfiguracji sprzętowej komputera oraz warunków dostęp do najnowszych sterowników i uaktualnień na stronie producenta zestawu realizowany poprzez podanie na dedykowanej stronie internetowej producenta numeru seryjnego lub modelu komputera – do oferty dołączyć link strony.</t>
    </r>
  </si>
  <si>
    <t>WIP dziekanat ds. socj.</t>
  </si>
  <si>
    <r>
      <t xml:space="preserve">Komputer do prac inżynierskich (klasy biznes) </t>
    </r>
    <r>
      <rPr>
        <sz val="9"/>
        <rFont val="Times New Roman"/>
        <family val="1"/>
      </rPr>
      <t>wyposażony w procesor o wydajności CPU Mark min. 10037 (wg testu: https://www.cpubenchmark.net/cpu.php?cpwintel+Core+i7-  6700+%40+3.4OGHz). Ilość pamięci RAM min. 8GB DDR4 2122MHz, min. jeden bank pamięci  wolny. Dysk twardy SSD o pojemności 256GB SATA. 2 karty graficzne: zintegrowana i  dedykowana. Karta graficzna dedykowana z obsługą technologii CUDA o wydajności GPU Mark  min. 929 (wg http://www.yideocardbenchmark.net/gpu.php?gpwGeForce+GT+730). Karta dźwiękowa zintegrowana. Karta sieciowa przewodowa 10/100/1000 Mb/s. Wyposażony w złącza: 1x.LAN, 1xHDMI, 2xVGA, 1xDVI, 1OxUSB, 1xRS232, 2xDisplayPort. Układ Szyfrowania TPM i  możliwość blokowania portów USB. Wejścia i wyjścia audio. Wbudowany napęd optyczny DVD  +/-RW. Zainstalowany system operacyjny Windows 7 lub 10 w wersji Pro 64Bit. W zestawie dołączona klawiatura i mysz współpracująca z ww zestawem. Komputer oznaczony logo producenta, oferowany w ciągłej sprzedaży</t>
    </r>
    <r>
      <rPr>
        <u val="single"/>
        <sz val="9"/>
        <rFont val="Times New Roman"/>
        <family val="1"/>
      </rPr>
      <t>. Oferowane modele komputerów muszą posiadać certyfikat Microsoft, potwierdzający poprawną współpracę oferowanych modeli komputerów z systemem operacyjnym Windows 7 32bit i 64bit (załączyć wydruk ze strony Microsoft WHCL).</t>
    </r>
    <r>
      <rPr>
        <sz val="9"/>
        <rFont val="Times New Roman"/>
        <family val="1"/>
      </rPr>
      <t xml:space="preserve"> Certyfikat 1S09001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 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r>
  </si>
  <si>
    <t>WIP G.Wróblewski</t>
  </si>
  <si>
    <t>Mysz optyczna bezprzewodowa</t>
  </si>
  <si>
    <t>WIP-Czyżewski</t>
  </si>
  <si>
    <r>
      <t xml:space="preserve">Kabel sieciowy UTP </t>
    </r>
    <r>
      <rPr>
        <sz val="10"/>
        <rFont val="Times New Roman"/>
        <family val="1"/>
      </rPr>
      <t>kat. 5e dł. 3 mb</t>
    </r>
  </si>
  <si>
    <r>
      <t xml:space="preserve">Dysk przenośny 2,5" o pojemności 1 T </t>
    </r>
    <r>
      <rPr>
        <sz val="10"/>
        <rFont val="Times New Roman"/>
        <family val="1"/>
      </rPr>
      <t>z interfejsem USB 3.0. W zestawie kabel USB. Transfer 2 danych na poziomie 5Gb/s</t>
    </r>
  </si>
  <si>
    <r>
      <t xml:space="preserve">Dysk SSD 256GB z interfejsem SATA, </t>
    </r>
    <r>
      <rPr>
        <sz val="10"/>
        <rFont val="Times New Roman"/>
        <family val="1"/>
      </rPr>
      <t xml:space="preserve">wewnętrzny. Prędkość odczytu min. 560 MB/s, prędkość 2 zapisu min. 520 MB/s </t>
    </r>
  </si>
  <si>
    <r>
      <t xml:space="preserve">Monitor LCD 24" z panelem AMYA </t>
    </r>
    <r>
      <rPr>
        <sz val="10"/>
        <rFont val="Times New Roman"/>
        <family val="1"/>
      </rPr>
      <t>wyposażony w złącza DyI-D, VGA oraz HDMI. Dodatkowo wbudowany koncentrator USB i głośniki. Kąty widzenia - 178 stopni w pionie i w poziomie, współczynniki kontrastu 3000:1 (kontrast typowy) i 12 000 000 : 1 (kontrast dynamiczny ACR), czas reakcji 4ms, jasność 250 cd/m2</t>
    </r>
  </si>
  <si>
    <r>
      <t xml:space="preserve">Laserowe urządzenie wielofunkcyjne
</t>
    </r>
    <r>
      <rPr>
        <sz val="10"/>
        <rFont val="Times New Roman"/>
        <family val="1"/>
      </rPr>
      <t xml:space="preserve">Urządzenie wielofunkcyjne: skaner-drukarka-kopiarka
Skaner płaski: głębia barw 24 bity, rozdzielczość optyczna 1200 dpi, zintegrowany podajnik automatyczny w pokrywie skanera.
</t>
    </r>
    <r>
      <rPr>
        <u val="single"/>
        <sz val="10"/>
        <rFont val="Times New Roman"/>
        <family val="1"/>
      </rPr>
      <t>Kopiarka</t>
    </r>
    <r>
      <rPr>
        <sz val="10"/>
        <rFont val="Times New Roman"/>
        <family val="1"/>
      </rPr>
      <t xml:space="preserve">: monochromatyczna, zakres zmniejszania/powiększania 30 - 400 %, możliwość kopiowania wielokrotnego.
</t>
    </r>
    <r>
      <rPr>
        <u val="single"/>
        <sz val="10"/>
        <rFont val="Times New Roman"/>
        <family val="1"/>
      </rPr>
      <t>Drukarka</t>
    </r>
    <r>
      <rPr>
        <sz val="10"/>
        <rFont val="Times New Roman"/>
        <family val="1"/>
      </rPr>
      <t xml:space="preserve">: prędkość druku w czerni (tryb normal, A4) min. 18 str./min. Technologia druku: druk laserowy, monochromatyczny. Standardowy podajnik papieru na min. 100-150 arkuszy z odbiornikiem papieru, Normatywny cykl pracy (miesięcznie, format A4) min. 5000-8000 stron; Zainstalowana pamięć min. 8 MB; Port Hi-Speed USB 2.0 z kablem min. 3 m. w zestawie; </t>
    </r>
    <r>
      <rPr>
        <sz val="10"/>
        <color indexed="8"/>
        <rFont val="Times New Roman"/>
        <family val="1"/>
      </rPr>
      <t xml:space="preserve">Interfejs Fast Ethernet 10/100Base-TX; </t>
    </r>
    <r>
      <rPr>
        <sz val="10"/>
        <rFont val="Times New Roman"/>
        <family val="1"/>
      </rPr>
      <t>Obsługiwane systemy operacyjne: Linux, Windows® 7; Windows® 10, Server 2003, Server 2008; Mac OS X v10.4, v10.5, v10.6; .
Wymóg dodatkowy: możliwość użycia urządzenia jako drukarki sieciowej</t>
    </r>
  </si>
  <si>
    <t>IMIP-Pawlikowski</t>
  </si>
  <si>
    <r>
      <t xml:space="preserve">Monitor 22”
</t>
    </r>
    <r>
      <rPr>
        <sz val="10"/>
        <rFont val="Times New Roman"/>
        <family val="1"/>
      </rPr>
      <t xml:space="preserve">Przekątna ekranu [cal] 21.5, Proporcje wymiarów matrycy 16:9; Ekran Płaski; Rozdzielczość 1920 x 1080; Typ matrycy TN (TFT); Rodzaj podświetlenia LED; Czas reakcji [ms] 1
Odchylenie poziome [kHz] 30~80; Odchylenie pionowe [Hz] 30~80; Częstotliwość odświeżania [Hz] 60; Rozmiar plamki [mm] 0.248; Jasność [cd/m2] 250; Kontrast  80000000:1; Kąt widzenia [stopnie] 160 (pion)  170 (poziom); Zastosowane technologie 
Energy Star; Full HD; Podstawowe złącza ; 2x Cyfrowe (HDMI); Analogowe (D-Sub)
Wbudowane głośniki  
</t>
    </r>
  </si>
  <si>
    <r>
      <t xml:space="preserve">Dwudyskowe urządzenie do przechowywania danych
</t>
    </r>
    <r>
      <rPr>
        <sz val="10"/>
        <color indexed="8"/>
        <rFont val="Times New Roman"/>
        <family val="1"/>
      </rPr>
      <t>procesor</t>
    </r>
    <r>
      <rPr>
        <sz val="10"/>
        <rFont val="Times New Roman"/>
        <family val="1"/>
      </rPr>
      <t xml:space="preserve"> Alpine AL-212 dual core; system QTS 4.2 ; obudowa wolnostojąca; częstotliwość procesora 1700 MHz; pamięć RAM 1000MB DDR3 DIMM; interfejs dysku twardego Serial ATA; złcza zewnętrzne 3 x USB 3.0; maks. ilość dysków twardych 2 szt.; interfejs LAN
2 x Gigabit Ethernet; typ RAID: RAID 0, SingleDisk, RAID1; zasilacz zewnętrzny 
</t>
    </r>
  </si>
  <si>
    <t>IMIP-Markowski</t>
  </si>
  <si>
    <r>
      <t xml:space="preserve">Dysk twardy magnetyczny 2 TB
</t>
    </r>
    <r>
      <rPr>
        <sz val="9"/>
        <rFont val="Times New Roman"/>
        <family val="1"/>
      </rPr>
      <t xml:space="preserve">Interfejs Serial ATA III; Pojemność 2000 GB; Pamięć cache 64 MB; format szerokości 3.5 cala; prędkość obrotowa 7200 obr/min.; maks. transfer zewnętrzny 600 MB/s; aks. transfer wewnętrzny 728 Mbps 
średni czas dostępu 8 ms; wytrzymałość w czasie pracy 65 G; wytrzymałość w czasie spoczynku 250 G 
niezawodność MTBF 1000000 godz. </t>
    </r>
  </si>
  <si>
    <r>
      <t xml:space="preserve">Adapter HDMI / VGA
</t>
    </r>
    <r>
      <rPr>
        <sz val="10"/>
        <rFont val="Times New Roman"/>
        <family val="1"/>
      </rPr>
      <t xml:space="preserve">końcówka pierwsza: 1 x HDMI(M) 
końcówka druga: 1 x VGA(F) </t>
    </r>
  </si>
  <si>
    <r>
      <t xml:space="preserve">Zasilacz do laptopa ASUS
</t>
    </r>
    <r>
      <rPr>
        <sz val="10"/>
        <rFont val="Times New Roman"/>
        <family val="1"/>
      </rPr>
      <t>Wejście 100-240 V 50/60Hz 0,8 A; Wyjście: 19 V 1,58 A; Model: AD82000; Typ: 010LF</t>
    </r>
  </si>
  <si>
    <t xml:space="preserve">Załącznik nr 2     </t>
  </si>
  <si>
    <r>
      <t>WIP-ZP-F01 -Formularz asortymentowo - cenowy</t>
    </r>
    <r>
      <rPr>
        <b/>
        <sz val="10"/>
        <rFont val="Times New Roman"/>
        <family val="1"/>
      </rPr>
      <t xml:space="preserve">   2/2    </t>
    </r>
  </si>
  <si>
    <r>
      <t>Warunki gwarancji i serwisu</t>
    </r>
    <r>
      <rPr>
        <b/>
        <sz val="10"/>
        <rFont val="Times New Roman"/>
        <family val="1"/>
      </rPr>
      <t xml:space="preserve">       </t>
    </r>
  </si>
  <si>
    <t>1. Termin gwarancji, tj okres jaki obejmuje gwarancja.</t>
  </si>
  <si>
    <t>2. Czas reakcji.</t>
  </si>
  <si>
    <t>3. Liczba napraw gwarancyjnych tego samego elementu zobowiązująca wykonawcę do wymiany urządzenia na nowe.</t>
  </si>
  <si>
    <t>4. Czas naprawy gwarancyjnej po którego przekroczeniu przedłuża się gwarancję.</t>
  </si>
  <si>
    <t>5 Czas reakcji.</t>
  </si>
  <si>
    <t>6. Czas reakcji.</t>
  </si>
  <si>
    <t>7. Czas reakcji.</t>
  </si>
  <si>
    <t>8. Czas reakcji.</t>
  </si>
  <si>
    <t>wymagany termin gwarancji</t>
  </si>
  <si>
    <t>Stacja dokująca pozwalająca rozszerzyć funkcjonalność notebooka Dell E5470
Specyfikacja: W zestawie zasilacz 240W; Złącza: D-Sub (VGA), 2 x DVI, 2 x DisplayPort, eSATA, 2 x USB 3.0, 3 x USB 2.0, 2 x PS/2, RJ-45, LPT, COM, wyjście słuchawkowe, wejście mikrofonowe, zasilania.</t>
  </si>
  <si>
    <t>ITW-Cacko</t>
  </si>
  <si>
    <t>Oferowany okres gwarancji (m-ce)</t>
  </si>
  <si>
    <t>KWPS - Koszt Wydruku Pojedynczej Strony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</si>
</sst>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Red]\-#,##0.00&quot; zł&quot;"/>
    <numFmt numFmtId="165" formatCode="#,##0.00&quot; zł&quot;"/>
  </numFmts>
  <fonts count="48">
    <font>
      <sz val="10"/>
      <name val="Arial CE"/>
      <family val="2"/>
    </font>
    <font>
      <sz val="10"/>
      <name val="Arial"/>
      <family val="0"/>
    </font>
    <font>
      <sz val="10"/>
      <name val="Times New Roman"/>
      <family val="1"/>
    </font>
    <font>
      <b/>
      <sz val="12"/>
      <name val="Times New Roman"/>
      <family val="1"/>
    </font>
    <font>
      <b/>
      <sz val="10"/>
      <name val="Times New Roman"/>
      <family val="1"/>
    </font>
    <font>
      <b/>
      <sz val="14"/>
      <name val="Times New Roman"/>
      <family val="1"/>
    </font>
    <font>
      <b/>
      <i/>
      <sz val="10"/>
      <name val="Times New Roman"/>
      <family val="1"/>
    </font>
    <font>
      <sz val="10"/>
      <color indexed="8"/>
      <name val="Times New Roman"/>
      <family val="1"/>
    </font>
    <font>
      <b/>
      <sz val="10"/>
      <color indexed="8"/>
      <name val="Times New Roman"/>
      <family val="1"/>
    </font>
    <font>
      <b/>
      <sz val="9"/>
      <name val="Times New Roman"/>
      <family val="1"/>
    </font>
    <font>
      <sz val="9"/>
      <name val="Times New Roman"/>
      <family val="1"/>
    </font>
    <font>
      <u val="single"/>
      <sz val="9"/>
      <name val="Times New Roman"/>
      <family val="1"/>
    </font>
    <font>
      <u val="single"/>
      <sz val="10"/>
      <name val="Times New Roman"/>
      <family val="1"/>
    </font>
    <font>
      <u val="single"/>
      <sz val="10"/>
      <color indexed="12"/>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4"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13" fillId="0" borderId="0">
      <alignment/>
      <protection/>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2" fillId="27" borderId="1" applyNumberFormat="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90">
    <xf numFmtId="0" fontId="0" fillId="0" borderId="0" xfId="0" applyAlignment="1">
      <alignment/>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1" fontId="2" fillId="0" borderId="0" xfId="0" applyNumberFormat="1" applyFont="1" applyAlignment="1">
      <alignment horizontal="center" vertical="top"/>
    </xf>
    <xf numFmtId="0" fontId="2" fillId="33" borderId="0" xfId="0" applyFont="1" applyFill="1" applyAlignment="1">
      <alignment vertical="center"/>
    </xf>
    <xf numFmtId="1" fontId="2" fillId="33" borderId="0" xfId="0" applyNumberFormat="1" applyFont="1" applyFill="1" applyAlignment="1">
      <alignment horizontal="center" vertical="top"/>
    </xf>
    <xf numFmtId="0" fontId="2" fillId="33" borderId="0" xfId="0" applyFont="1" applyFill="1" applyAlignment="1">
      <alignment/>
    </xf>
    <xf numFmtId="0" fontId="0" fillId="33" borderId="0" xfId="0" applyFill="1" applyAlignment="1">
      <alignment/>
    </xf>
    <xf numFmtId="0" fontId="2" fillId="33" borderId="0" xfId="0" applyFont="1" applyFill="1" applyAlignment="1">
      <alignment horizontal="center" vertical="center"/>
    </xf>
    <xf numFmtId="0" fontId="0" fillId="33" borderId="0" xfId="0" applyFill="1" applyAlignment="1">
      <alignment vertical="center"/>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4" fillId="34" borderId="10" xfId="0" applyFont="1" applyFill="1" applyBorder="1" applyAlignment="1">
      <alignment horizontal="center" vertical="center" wrapText="1"/>
    </xf>
    <xf numFmtId="0" fontId="2" fillId="0" borderId="0" xfId="0" applyFont="1" applyAlignment="1">
      <alignment wrapText="1"/>
    </xf>
    <xf numFmtId="0" fontId="4" fillId="35" borderId="11" xfId="0" applyFont="1" applyFill="1" applyBorder="1" applyAlignment="1">
      <alignment horizontal="center" vertical="top" wrapText="1"/>
    </xf>
    <xf numFmtId="0" fontId="4" fillId="35"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9" fontId="2" fillId="33" borderId="11"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top" wrapText="1"/>
    </xf>
    <xf numFmtId="1" fontId="2" fillId="35" borderId="10" xfId="0" applyNumberFormat="1" applyFont="1" applyFill="1" applyBorder="1" applyAlignment="1">
      <alignment horizontal="center" vertical="top" wrapText="1"/>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wrapText="1"/>
    </xf>
    <xf numFmtId="2" fontId="0" fillId="0" borderId="0" xfId="0" applyNumberFormat="1" applyAlignment="1">
      <alignment wrapText="1"/>
    </xf>
    <xf numFmtId="0" fontId="0" fillId="0" borderId="0" xfId="0" applyAlignment="1">
      <alignment wrapText="1"/>
    </xf>
    <xf numFmtId="0" fontId="2" fillId="33" borderId="10" xfId="0" applyFont="1" applyFill="1" applyBorder="1" applyAlignment="1">
      <alignment horizontal="center" vertical="top" wrapText="1"/>
    </xf>
    <xf numFmtId="0" fontId="4" fillId="33" borderId="10" xfId="0" applyFont="1" applyFill="1" applyBorder="1" applyAlignment="1">
      <alignment vertical="center" wrapText="1"/>
    </xf>
    <xf numFmtId="0" fontId="2" fillId="33" borderId="11" xfId="0" applyFont="1" applyFill="1" applyBorder="1" applyAlignment="1">
      <alignment horizontal="center" vertical="top"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4" fillId="35" borderId="10" xfId="0" applyFont="1" applyFill="1" applyBorder="1" applyAlignment="1">
      <alignment horizontal="center" vertical="top" wrapText="1"/>
    </xf>
    <xf numFmtId="0" fontId="4" fillId="35" borderId="10" xfId="0" applyFont="1" applyFill="1" applyBorder="1" applyAlignment="1">
      <alignment vertical="center" wrapText="1"/>
    </xf>
    <xf numFmtId="0" fontId="9" fillId="0" borderId="0" xfId="0" applyFont="1" applyAlignment="1">
      <alignment wrapText="1"/>
    </xf>
    <xf numFmtId="0" fontId="4" fillId="35" borderId="10" xfId="44" applyFont="1" applyFill="1" applyBorder="1" applyAlignment="1">
      <alignment horizontal="left" vertical="top" wrapText="1"/>
      <protection/>
    </xf>
    <xf numFmtId="0" fontId="2" fillId="0" borderId="10" xfId="44" applyFont="1" applyBorder="1" applyAlignment="1">
      <alignment horizontal="center" vertical="top" wrapText="1"/>
      <protection/>
    </xf>
    <xf numFmtId="4" fontId="2" fillId="34" borderId="10" xfId="44" applyNumberFormat="1" applyFont="1" applyFill="1" applyBorder="1" applyAlignment="1">
      <alignment horizontal="center" vertical="top" wrapText="1"/>
      <protection/>
    </xf>
    <xf numFmtId="9" fontId="2" fillId="0" borderId="10" xfId="44" applyNumberFormat="1" applyFont="1" applyBorder="1" applyAlignment="1">
      <alignment horizontal="center" vertical="top" wrapText="1"/>
      <protection/>
    </xf>
    <xf numFmtId="4" fontId="2" fillId="0" borderId="10" xfId="44" applyNumberFormat="1" applyFont="1" applyBorder="1" applyAlignment="1">
      <alignment vertical="top" wrapText="1"/>
      <protection/>
    </xf>
    <xf numFmtId="0" fontId="2" fillId="0" borderId="10" xfId="44" applyFont="1" applyBorder="1" applyAlignment="1">
      <alignment horizontal="center" vertical="top" wrapText="1"/>
      <protection/>
    </xf>
    <xf numFmtId="0" fontId="2" fillId="35" borderId="10" xfId="44" applyFont="1" applyFill="1" applyBorder="1" applyAlignment="1">
      <alignment horizontal="center" vertical="top" wrapText="1"/>
      <protection/>
    </xf>
    <xf numFmtId="0" fontId="4" fillId="0" borderId="10" xfId="44" applyFont="1" applyBorder="1" applyAlignment="1">
      <alignment horizontal="left" vertical="top" wrapText="1"/>
      <protection/>
    </xf>
    <xf numFmtId="0" fontId="2" fillId="0" borderId="11" xfId="44" applyFont="1" applyBorder="1" applyAlignment="1">
      <alignment horizontal="center" vertical="top" wrapText="1"/>
      <protection/>
    </xf>
    <xf numFmtId="4" fontId="2" fillId="34" borderId="11" xfId="44" applyNumberFormat="1" applyFont="1" applyFill="1" applyBorder="1" applyAlignment="1">
      <alignment horizontal="center" vertical="top" wrapText="1"/>
      <protection/>
    </xf>
    <xf numFmtId="9" fontId="2" fillId="0" borderId="11" xfId="44" applyNumberFormat="1" applyFont="1" applyBorder="1" applyAlignment="1">
      <alignment horizontal="center" vertical="top" wrapText="1"/>
      <protection/>
    </xf>
    <xf numFmtId="4" fontId="2" fillId="0" borderId="10" xfId="44" applyNumberFormat="1" applyFont="1" applyBorder="1" applyAlignment="1">
      <alignment horizontal="center" vertical="top" wrapText="1"/>
      <protection/>
    </xf>
    <xf numFmtId="0" fontId="4" fillId="33" borderId="10" xfId="44" applyFont="1" applyFill="1" applyBorder="1" applyAlignment="1">
      <alignment horizontal="left" vertical="top" wrapText="1"/>
      <protection/>
    </xf>
    <xf numFmtId="0" fontId="4" fillId="0" borderId="11" xfId="44" applyFont="1" applyBorder="1" applyAlignment="1">
      <alignment horizontal="left" vertical="top" wrapText="1"/>
      <protection/>
    </xf>
    <xf numFmtId="0" fontId="2" fillId="0" borderId="11" xfId="44" applyFont="1" applyBorder="1" applyAlignment="1">
      <alignment horizontal="center" vertical="top" wrapText="1"/>
      <protection/>
    </xf>
    <xf numFmtId="2" fontId="2" fillId="34" borderId="10" xfId="44" applyNumberFormat="1" applyFont="1" applyFill="1" applyBorder="1" applyAlignment="1">
      <alignment horizontal="center" vertical="top"/>
      <protection/>
    </xf>
    <xf numFmtId="9" fontId="2" fillId="0" borderId="11" xfId="44" applyNumberFormat="1" applyFont="1" applyBorder="1" applyAlignment="1">
      <alignment horizontal="center" vertical="top" wrapText="1"/>
      <protection/>
    </xf>
    <xf numFmtId="0" fontId="4" fillId="0" borderId="10" xfId="44" applyFont="1" applyBorder="1" applyAlignment="1">
      <alignment horizontal="left" vertical="top" wrapText="1"/>
      <protection/>
    </xf>
    <xf numFmtId="0" fontId="4" fillId="0" borderId="10" xfId="45" applyNumberFormat="1" applyFont="1" applyFill="1" applyBorder="1" applyAlignment="1" applyProtection="1">
      <alignment vertical="top" wrapText="1"/>
      <protection/>
    </xf>
    <xf numFmtId="0" fontId="2" fillId="0" borderId="12" xfId="44" applyFont="1" applyBorder="1" applyAlignment="1">
      <alignment horizontal="center" vertical="top" wrapText="1"/>
      <protection/>
    </xf>
    <xf numFmtId="49" fontId="0" fillId="0" borderId="0" xfId="0" applyNumberFormat="1" applyAlignment="1">
      <alignment/>
    </xf>
    <xf numFmtId="0" fontId="3"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center" vertical="center"/>
    </xf>
    <xf numFmtId="0" fontId="2" fillId="34" borderId="10" xfId="0" applyFont="1" applyFill="1" applyBorder="1" applyAlignment="1">
      <alignment horizontal="center" vertical="top" wrapText="1"/>
    </xf>
    <xf numFmtId="0" fontId="2" fillId="34" borderId="10" xfId="0" applyFont="1" applyFill="1" applyBorder="1" applyAlignment="1">
      <alignment vertical="top" wrapText="1"/>
    </xf>
    <xf numFmtId="49" fontId="2" fillId="34" borderId="10" xfId="0" applyNumberFormat="1" applyFont="1" applyFill="1" applyBorder="1" applyAlignment="1">
      <alignment horizontal="center" vertical="top" wrapText="1"/>
    </xf>
    <xf numFmtId="0" fontId="2" fillId="36" borderId="10" xfId="0" applyFont="1" applyFill="1" applyBorder="1" applyAlignment="1">
      <alignment vertical="top" wrapText="1"/>
    </xf>
    <xf numFmtId="49" fontId="2" fillId="36" borderId="10" xfId="0" applyNumberFormat="1" applyFont="1" applyFill="1" applyBorder="1" applyAlignment="1">
      <alignment horizontal="center" vertical="top" wrapText="1"/>
    </xf>
    <xf numFmtId="164" fontId="2" fillId="36" borderId="10" xfId="0" applyNumberFormat="1" applyFont="1" applyFill="1" applyBorder="1" applyAlignment="1">
      <alignment horizontal="center" vertical="top" wrapText="1"/>
    </xf>
    <xf numFmtId="9" fontId="2" fillId="36" borderId="10" xfId="0" applyNumberFormat="1" applyFont="1" applyFill="1" applyBorder="1" applyAlignment="1">
      <alignment horizontal="center" vertical="top" wrapText="1"/>
    </xf>
    <xf numFmtId="165" fontId="2" fillId="36" borderId="10" xfId="0" applyNumberFormat="1" applyFont="1" applyFill="1" applyBorder="1" applyAlignment="1">
      <alignment horizontal="center" vertical="top"/>
    </xf>
    <xf numFmtId="1" fontId="2" fillId="36" borderId="10" xfId="0" applyNumberFormat="1" applyFont="1" applyFill="1" applyBorder="1" applyAlignment="1">
      <alignment horizontal="center" vertical="top" wrapText="1"/>
    </xf>
    <xf numFmtId="0" fontId="2" fillId="36" borderId="10" xfId="0" applyFont="1" applyFill="1" applyBorder="1" applyAlignment="1">
      <alignment horizontal="center" vertical="top"/>
    </xf>
    <xf numFmtId="1" fontId="2" fillId="36" borderId="10" xfId="0" applyNumberFormat="1" applyFont="1" applyFill="1" applyBorder="1" applyAlignment="1">
      <alignment horizontal="center" vertical="top"/>
    </xf>
    <xf numFmtId="0" fontId="2" fillId="36" borderId="10" xfId="0" applyFont="1" applyFill="1" applyBorder="1" applyAlignment="1">
      <alignment horizontal="center" wrapText="1"/>
    </xf>
    <xf numFmtId="0" fontId="2" fillId="36" borderId="10" xfId="0" applyFont="1" applyFill="1" applyBorder="1" applyAlignment="1">
      <alignment horizontal="center"/>
    </xf>
    <xf numFmtId="0" fontId="2" fillId="37" borderId="13" xfId="53" applyFont="1" applyFill="1" applyBorder="1" applyAlignment="1">
      <alignment horizontal="left" vertical="top" wrapText="1"/>
      <protection/>
    </xf>
    <xf numFmtId="0" fontId="2" fillId="37" borderId="13" xfId="53" applyFont="1" applyFill="1" applyBorder="1" applyAlignment="1">
      <alignment horizontal="center" vertical="center" wrapText="1"/>
      <protection/>
    </xf>
    <xf numFmtId="4" fontId="2" fillId="38" borderId="10" xfId="0" applyNumberFormat="1" applyFont="1" applyFill="1" applyBorder="1" applyAlignment="1">
      <alignment vertical="center" wrapText="1"/>
    </xf>
    <xf numFmtId="0" fontId="2" fillId="39" borderId="10" xfId="44" applyFont="1" applyFill="1" applyBorder="1" applyAlignment="1">
      <alignment horizontal="center" vertical="top" wrapText="1"/>
      <protection/>
    </xf>
    <xf numFmtId="1" fontId="4" fillId="33" borderId="10" xfId="0" applyNumberFormat="1" applyFont="1" applyFill="1" applyBorder="1" applyAlignment="1">
      <alignment horizontal="center" vertical="top" textRotation="90" wrapText="1" shrinkToFit="1"/>
    </xf>
    <xf numFmtId="4" fontId="2" fillId="38" borderId="10" xfId="0" applyNumberFormat="1" applyFont="1" applyFill="1" applyBorder="1" applyAlignment="1">
      <alignment horizontal="center" vertical="center" wrapText="1"/>
    </xf>
    <xf numFmtId="4" fontId="2" fillId="39" borderId="10" xfId="44" applyNumberFormat="1" applyFont="1" applyFill="1" applyBorder="1" applyAlignment="1">
      <alignment vertical="top" wrapText="1"/>
      <protection/>
    </xf>
    <xf numFmtId="4" fontId="2" fillId="39" borderId="10" xfId="44" applyNumberFormat="1" applyFont="1" applyFill="1" applyBorder="1" applyAlignment="1">
      <alignment horizontal="center" vertical="top" wrapText="1"/>
      <protection/>
    </xf>
    <xf numFmtId="1" fontId="4" fillId="38" borderId="10" xfId="0" applyNumberFormat="1" applyFont="1" applyFill="1" applyBorder="1" applyAlignment="1">
      <alignment horizontal="center" vertical="top" textRotation="90" wrapText="1" shrinkToFit="1"/>
    </xf>
    <xf numFmtId="0" fontId="2" fillId="38" borderId="10" xfId="0" applyFont="1" applyFill="1" applyBorder="1" applyAlignment="1">
      <alignment horizontal="center" vertical="center" textRotation="90" wrapText="1"/>
    </xf>
    <xf numFmtId="1" fontId="4" fillId="40" borderId="10" xfId="0" applyNumberFormat="1" applyFont="1" applyFill="1" applyBorder="1" applyAlignment="1">
      <alignment horizontal="center" vertical="center" textRotation="90" wrapText="1"/>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0" borderId="0" xfId="0" applyFont="1" applyBorder="1" applyAlignment="1">
      <alignment horizontal="right" vertical="center"/>
    </xf>
    <xf numFmtId="0" fontId="4" fillId="0" borderId="0" xfId="0" applyFont="1" applyBorder="1" applyAlignment="1">
      <alignment horizontal="left" inden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114300</xdr:rowOff>
    </xdr:from>
    <xdr:to>
      <xdr:col>0</xdr:col>
      <xdr:colOff>85725</xdr:colOff>
      <xdr:row>9</xdr:row>
      <xdr:rowOff>114300</xdr:rowOff>
    </xdr:to>
    <xdr:sp>
      <xdr:nvSpPr>
        <xdr:cNvPr id="1" name="Line 1"/>
        <xdr:cNvSpPr>
          <a:spLocks/>
        </xdr:cNvSpPr>
      </xdr:nvSpPr>
      <xdr:spPr>
        <a:xfrm flipH="1">
          <a:off x="0" y="2009775"/>
          <a:ext cx="857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76" zoomScaleNormal="76" zoomScaleSheetLayoutView="76" zoomScalePageLayoutView="65" workbookViewId="0" topLeftCell="A3">
      <selection activeCell="R5" sqref="R5"/>
    </sheetView>
  </sheetViews>
  <sheetFormatPr defaultColWidth="9.00390625" defaultRowHeight="12.75"/>
  <cols>
    <col min="1" max="1" width="5.00390625" style="0" customWidth="1"/>
    <col min="2" max="2" width="72.875" style="0" customWidth="1"/>
    <col min="3" max="3" width="4.25390625" style="0" customWidth="1"/>
    <col min="4" max="4" width="9.125" style="1" customWidth="1"/>
    <col min="5" max="5" width="7.75390625" style="2" customWidth="1"/>
    <col min="6" max="6" width="9.625" style="3" customWidth="1"/>
    <col min="7" max="9" width="9.375" style="3" customWidth="1"/>
    <col min="10" max="10" width="9.125" style="4" customWidth="1"/>
    <col min="11" max="11" width="9.375" style="4" customWidth="1"/>
    <col min="12" max="12" width="9.375" style="3" customWidth="1"/>
    <col min="13" max="13" width="10.75390625" style="3" customWidth="1"/>
    <col min="14" max="14" width="36.75390625" style="3" customWidth="1"/>
    <col min="15" max="15" width="12.875" style="0" customWidth="1"/>
  </cols>
  <sheetData>
    <row r="1" spans="1:14" ht="12.75">
      <c r="A1" s="86" t="s">
        <v>0</v>
      </c>
      <c r="B1" s="86"/>
      <c r="C1" s="86"/>
      <c r="D1" s="86"/>
      <c r="E1" s="86"/>
      <c r="F1" s="86"/>
      <c r="G1" s="86"/>
      <c r="H1" s="86"/>
      <c r="I1" s="86"/>
      <c r="J1" s="86"/>
      <c r="K1" s="86"/>
      <c r="L1" s="86"/>
      <c r="M1" s="86"/>
      <c r="N1" s="86"/>
    </row>
    <row r="2" spans="1:14" ht="15.75">
      <c r="A2" s="87" t="s">
        <v>1</v>
      </c>
      <c r="B2" s="87"/>
      <c r="C2" s="87"/>
      <c r="D2" s="87"/>
      <c r="E2" s="87"/>
      <c r="F2" s="5"/>
      <c r="G2" s="5"/>
      <c r="H2" s="5"/>
      <c r="I2" s="5"/>
      <c r="J2" s="6"/>
      <c r="K2" s="6"/>
      <c r="L2" s="5"/>
      <c r="M2" s="5"/>
      <c r="N2" s="5"/>
    </row>
    <row r="3" spans="1:14" ht="12.75">
      <c r="A3" s="7"/>
      <c r="B3" s="8"/>
      <c r="C3" s="8"/>
      <c r="D3" s="9"/>
      <c r="E3" s="10"/>
      <c r="F3" s="5"/>
      <c r="G3" s="5"/>
      <c r="H3" s="5"/>
      <c r="I3" s="5"/>
      <c r="J3" s="6"/>
      <c r="K3" s="6"/>
      <c r="L3" s="5"/>
      <c r="M3" s="5"/>
      <c r="N3" s="5"/>
    </row>
    <row r="4" spans="1:14" s="15" customFormat="1" ht="159" customHeight="1">
      <c r="A4" s="11" t="s">
        <v>2</v>
      </c>
      <c r="B4" s="12" t="s">
        <v>3</v>
      </c>
      <c r="C4" s="13" t="s">
        <v>4</v>
      </c>
      <c r="D4" s="14" t="s">
        <v>5</v>
      </c>
      <c r="E4" s="11" t="s">
        <v>6</v>
      </c>
      <c r="F4" s="11" t="s">
        <v>7</v>
      </c>
      <c r="G4" s="11" t="s">
        <v>8</v>
      </c>
      <c r="H4" s="11" t="s">
        <v>9</v>
      </c>
      <c r="I4" s="83" t="s">
        <v>64</v>
      </c>
      <c r="J4" s="79" t="s">
        <v>10</v>
      </c>
      <c r="K4" s="85" t="s">
        <v>65</v>
      </c>
      <c r="L4" s="84" t="s">
        <v>11</v>
      </c>
      <c r="M4" s="13" t="s">
        <v>12</v>
      </c>
      <c r="N4" s="14" t="s">
        <v>13</v>
      </c>
    </row>
    <row r="5" spans="1:15" s="27" customFormat="1" ht="140.25">
      <c r="A5" s="16">
        <v>1</v>
      </c>
      <c r="B5" s="17" t="s">
        <v>14</v>
      </c>
      <c r="C5" s="18">
        <v>2</v>
      </c>
      <c r="D5" s="19"/>
      <c r="E5" s="20">
        <v>0.23</v>
      </c>
      <c r="F5" s="21">
        <f aca="true" t="shared" si="0" ref="F5:F14">D5*(1+E5)</f>
        <v>0</v>
      </c>
      <c r="G5" s="21">
        <f aca="true" t="shared" si="1" ref="G5:G28">C5*D5</f>
        <v>0</v>
      </c>
      <c r="H5" s="21">
        <f aca="true" t="shared" si="2" ref="H5:H15">F5*C5</f>
        <v>0</v>
      </c>
      <c r="I5" s="80"/>
      <c r="J5" s="22">
        <v>24</v>
      </c>
      <c r="K5" s="23"/>
      <c r="L5" s="77"/>
      <c r="M5" s="21" t="s">
        <v>15</v>
      </c>
      <c r="N5" s="25"/>
      <c r="O5" s="26"/>
    </row>
    <row r="6" spans="1:15" s="27" customFormat="1" ht="140.25">
      <c r="A6" s="28">
        <v>2</v>
      </c>
      <c r="B6" s="29" t="s">
        <v>16</v>
      </c>
      <c r="C6" s="18">
        <v>1</v>
      </c>
      <c r="D6" s="19"/>
      <c r="E6" s="20">
        <v>0</v>
      </c>
      <c r="F6" s="21">
        <f t="shared" si="0"/>
        <v>0</v>
      </c>
      <c r="G6" s="21">
        <f t="shared" si="1"/>
        <v>0</v>
      </c>
      <c r="H6" s="21">
        <f t="shared" si="2"/>
        <v>0</v>
      </c>
      <c r="I6" s="80"/>
      <c r="J6" s="22">
        <v>36</v>
      </c>
      <c r="K6" s="22" t="s">
        <v>17</v>
      </c>
      <c r="L6" s="77"/>
      <c r="M6" s="21" t="s">
        <v>15</v>
      </c>
      <c r="N6" s="25"/>
      <c r="O6" s="26"/>
    </row>
    <row r="7" spans="1:15" s="27" customFormat="1" ht="344.25">
      <c r="A7" s="30">
        <v>3</v>
      </c>
      <c r="B7" s="31" t="s">
        <v>18</v>
      </c>
      <c r="C7" s="18">
        <v>1</v>
      </c>
      <c r="D7" s="19"/>
      <c r="E7" s="20">
        <v>0.23</v>
      </c>
      <c r="F7" s="21">
        <f t="shared" si="0"/>
        <v>0</v>
      </c>
      <c r="G7" s="21">
        <f t="shared" si="1"/>
        <v>0</v>
      </c>
      <c r="H7" s="21">
        <f t="shared" si="2"/>
        <v>0</v>
      </c>
      <c r="I7" s="80"/>
      <c r="J7" s="22">
        <v>24</v>
      </c>
      <c r="K7" s="22" t="s">
        <v>17</v>
      </c>
      <c r="L7" s="77"/>
      <c r="M7" s="21" t="s">
        <v>19</v>
      </c>
      <c r="N7" s="25"/>
      <c r="O7" s="26"/>
    </row>
    <row r="8" spans="1:15" s="27" customFormat="1" ht="25.5">
      <c r="A8" s="30">
        <v>4</v>
      </c>
      <c r="B8" s="29" t="s">
        <v>20</v>
      </c>
      <c r="C8" s="18">
        <v>1</v>
      </c>
      <c r="D8" s="19"/>
      <c r="E8" s="20">
        <v>0.23</v>
      </c>
      <c r="F8" s="21">
        <f t="shared" si="0"/>
        <v>0</v>
      </c>
      <c r="G8" s="21">
        <f t="shared" si="1"/>
        <v>0</v>
      </c>
      <c r="H8" s="21">
        <f t="shared" si="2"/>
        <v>0</v>
      </c>
      <c r="I8" s="80"/>
      <c r="J8" s="22">
        <v>24</v>
      </c>
      <c r="K8" s="22" t="s">
        <v>17</v>
      </c>
      <c r="L8" s="77"/>
      <c r="M8" s="21" t="s">
        <v>19</v>
      </c>
      <c r="N8" s="25"/>
      <c r="O8" s="26"/>
    </row>
    <row r="9" spans="1:15" s="27" customFormat="1" ht="12.75">
      <c r="A9" s="28">
        <v>5</v>
      </c>
      <c r="B9" s="32" t="s">
        <v>21</v>
      </c>
      <c r="C9" s="18">
        <v>15</v>
      </c>
      <c r="D9" s="19"/>
      <c r="E9" s="20">
        <v>0.23</v>
      </c>
      <c r="F9" s="21">
        <f t="shared" si="0"/>
        <v>0</v>
      </c>
      <c r="G9" s="21">
        <f t="shared" si="1"/>
        <v>0</v>
      </c>
      <c r="H9" s="21">
        <f t="shared" si="2"/>
        <v>0</v>
      </c>
      <c r="I9" s="80"/>
      <c r="J9" s="22">
        <v>24</v>
      </c>
      <c r="K9" s="22" t="s">
        <v>17</v>
      </c>
      <c r="L9" s="77"/>
      <c r="M9" s="21" t="s">
        <v>22</v>
      </c>
      <c r="N9" s="25"/>
      <c r="O9" s="26"/>
    </row>
    <row r="10" spans="1:15" s="27" customFormat="1" ht="25.5">
      <c r="A10" s="30">
        <v>6</v>
      </c>
      <c r="B10" s="29" t="s">
        <v>23</v>
      </c>
      <c r="C10" s="18">
        <v>8</v>
      </c>
      <c r="D10" s="19"/>
      <c r="E10" s="20">
        <v>0.23</v>
      </c>
      <c r="F10" s="21">
        <f t="shared" si="0"/>
        <v>0</v>
      </c>
      <c r="G10" s="21">
        <f t="shared" si="1"/>
        <v>0</v>
      </c>
      <c r="H10" s="21">
        <f t="shared" si="2"/>
        <v>0</v>
      </c>
      <c r="I10" s="80"/>
      <c r="J10" s="22">
        <v>24</v>
      </c>
      <c r="K10" s="22" t="s">
        <v>17</v>
      </c>
      <c r="L10" s="77"/>
      <c r="M10" s="21" t="s">
        <v>22</v>
      </c>
      <c r="N10" s="25"/>
      <c r="O10" s="26"/>
    </row>
    <row r="11" spans="1:15" s="27" customFormat="1" ht="102">
      <c r="A11" s="30">
        <v>7</v>
      </c>
      <c r="B11" s="32" t="s">
        <v>24</v>
      </c>
      <c r="C11" s="18">
        <v>4</v>
      </c>
      <c r="D11" s="19"/>
      <c r="E11" s="20">
        <v>0</v>
      </c>
      <c r="F11" s="21">
        <f t="shared" si="0"/>
        <v>0</v>
      </c>
      <c r="G11" s="21">
        <f t="shared" si="1"/>
        <v>0</v>
      </c>
      <c r="H11" s="21">
        <f t="shared" si="2"/>
        <v>0</v>
      </c>
      <c r="I11" s="80"/>
      <c r="J11" s="22">
        <v>24</v>
      </c>
      <c r="K11" s="22" t="s">
        <v>17</v>
      </c>
      <c r="L11" s="77"/>
      <c r="M11" s="21" t="s">
        <v>25</v>
      </c>
      <c r="N11" s="25"/>
      <c r="O11" s="26"/>
    </row>
    <row r="12" spans="1:15" s="27" customFormat="1" ht="12.75">
      <c r="A12" s="30">
        <v>8</v>
      </c>
      <c r="B12" s="32" t="s">
        <v>26</v>
      </c>
      <c r="C12" s="18">
        <v>1</v>
      </c>
      <c r="D12" s="19"/>
      <c r="E12" s="20">
        <v>0.23</v>
      </c>
      <c r="F12" s="21">
        <f t="shared" si="0"/>
        <v>0</v>
      </c>
      <c r="G12" s="21">
        <f t="shared" si="1"/>
        <v>0</v>
      </c>
      <c r="H12" s="21">
        <f t="shared" si="2"/>
        <v>0</v>
      </c>
      <c r="I12" s="80"/>
      <c r="J12" s="22">
        <v>24</v>
      </c>
      <c r="K12" s="22" t="s">
        <v>17</v>
      </c>
      <c r="L12" s="77"/>
      <c r="M12" s="21" t="s">
        <v>25</v>
      </c>
      <c r="N12" s="25"/>
      <c r="O12" s="26"/>
    </row>
    <row r="13" spans="1:15" s="27" customFormat="1" ht="76.5">
      <c r="A13" s="28">
        <v>9</v>
      </c>
      <c r="B13" s="32" t="s">
        <v>27</v>
      </c>
      <c r="C13" s="18">
        <v>1</v>
      </c>
      <c r="D13" s="19"/>
      <c r="E13" s="20">
        <v>0.23</v>
      </c>
      <c r="F13" s="21">
        <f t="shared" si="0"/>
        <v>0</v>
      </c>
      <c r="G13" s="21">
        <f t="shared" si="1"/>
        <v>0</v>
      </c>
      <c r="H13" s="21">
        <f t="shared" si="2"/>
        <v>0</v>
      </c>
      <c r="I13" s="80"/>
      <c r="J13" s="22">
        <v>24</v>
      </c>
      <c r="K13" s="22" t="s">
        <v>17</v>
      </c>
      <c r="L13" s="77"/>
      <c r="M13" s="21" t="s">
        <v>25</v>
      </c>
      <c r="N13" s="25"/>
      <c r="O13" s="26"/>
    </row>
    <row r="14" spans="1:15" s="27" customFormat="1" ht="127.5">
      <c r="A14" s="30">
        <v>10</v>
      </c>
      <c r="B14" s="32" t="s">
        <v>28</v>
      </c>
      <c r="C14" s="18">
        <v>1</v>
      </c>
      <c r="D14" s="19"/>
      <c r="E14" s="20">
        <v>0.23</v>
      </c>
      <c r="F14" s="21">
        <f t="shared" si="0"/>
        <v>0</v>
      </c>
      <c r="G14" s="21">
        <f t="shared" si="1"/>
        <v>0</v>
      </c>
      <c r="H14" s="21">
        <f t="shared" si="2"/>
        <v>0</v>
      </c>
      <c r="I14" s="80"/>
      <c r="J14" s="22">
        <v>24</v>
      </c>
      <c r="K14" s="22" t="s">
        <v>17</v>
      </c>
      <c r="L14" s="77"/>
      <c r="M14" s="21" t="s">
        <v>25</v>
      </c>
      <c r="N14" s="25"/>
      <c r="O14" s="26"/>
    </row>
    <row r="15" spans="1:15" s="27" customFormat="1" ht="165.75">
      <c r="A15" s="30">
        <v>11</v>
      </c>
      <c r="B15" s="29" t="s">
        <v>29</v>
      </c>
      <c r="C15" s="18">
        <v>1</v>
      </c>
      <c r="D15" s="19"/>
      <c r="E15" s="20">
        <v>0</v>
      </c>
      <c r="F15" s="21">
        <v>4200</v>
      </c>
      <c r="G15" s="21">
        <f t="shared" si="1"/>
        <v>0</v>
      </c>
      <c r="H15" s="21">
        <f t="shared" si="2"/>
        <v>4200</v>
      </c>
      <c r="I15" s="80"/>
      <c r="J15" s="22">
        <v>36</v>
      </c>
      <c r="K15" s="22" t="s">
        <v>17</v>
      </c>
      <c r="L15" s="77"/>
      <c r="M15" s="21" t="s">
        <v>15</v>
      </c>
      <c r="N15" s="25"/>
      <c r="O15" s="26"/>
    </row>
    <row r="16" spans="1:15" s="27" customFormat="1" ht="127.5">
      <c r="A16" s="33">
        <v>12</v>
      </c>
      <c r="B16" s="34" t="s">
        <v>30</v>
      </c>
      <c r="C16" s="18">
        <v>2</v>
      </c>
      <c r="D16" s="19"/>
      <c r="E16" s="20">
        <v>0.23</v>
      </c>
      <c r="F16" s="21">
        <v>1200</v>
      </c>
      <c r="G16" s="21">
        <f t="shared" si="1"/>
        <v>0</v>
      </c>
      <c r="H16" s="21">
        <v>2400</v>
      </c>
      <c r="I16" s="80"/>
      <c r="J16" s="22">
        <v>24</v>
      </c>
      <c r="K16" s="23"/>
      <c r="L16" s="77"/>
      <c r="M16" s="24" t="s">
        <v>31</v>
      </c>
      <c r="N16" s="25"/>
      <c r="O16" s="26"/>
    </row>
    <row r="17" spans="1:15" s="27" customFormat="1" ht="267.75">
      <c r="A17" s="30">
        <v>13</v>
      </c>
      <c r="B17" s="29" t="s">
        <v>32</v>
      </c>
      <c r="C17" s="18">
        <v>1</v>
      </c>
      <c r="D17" s="19"/>
      <c r="E17" s="20">
        <v>0</v>
      </c>
      <c r="F17" s="21">
        <v>2100</v>
      </c>
      <c r="G17" s="21">
        <f t="shared" si="1"/>
        <v>0</v>
      </c>
      <c r="H17" s="21">
        <v>2100</v>
      </c>
      <c r="I17" s="80"/>
      <c r="J17" s="22">
        <v>36</v>
      </c>
      <c r="K17" s="22" t="s">
        <v>17</v>
      </c>
      <c r="L17" s="77"/>
      <c r="M17" s="24" t="s">
        <v>33</v>
      </c>
      <c r="N17" s="25"/>
      <c r="O17" s="26"/>
    </row>
    <row r="18" spans="1:15" s="27" customFormat="1" ht="288">
      <c r="A18" s="30">
        <v>14</v>
      </c>
      <c r="B18" s="35" t="s">
        <v>34</v>
      </c>
      <c r="C18" s="30">
        <v>2</v>
      </c>
      <c r="D18" s="19"/>
      <c r="E18" s="20">
        <v>0</v>
      </c>
      <c r="F18" s="21">
        <v>4100</v>
      </c>
      <c r="G18" s="21">
        <f t="shared" si="1"/>
        <v>0</v>
      </c>
      <c r="H18" s="21">
        <v>8200</v>
      </c>
      <c r="I18" s="80"/>
      <c r="J18" s="22">
        <v>36</v>
      </c>
      <c r="K18" s="22" t="s">
        <v>17</v>
      </c>
      <c r="L18" s="77"/>
      <c r="M18" s="24" t="s">
        <v>35</v>
      </c>
      <c r="N18" s="25"/>
      <c r="O18" s="26"/>
    </row>
    <row r="19" spans="1:15" s="27" customFormat="1" ht="25.5">
      <c r="A19" s="30">
        <v>15</v>
      </c>
      <c r="B19" s="29" t="s">
        <v>36</v>
      </c>
      <c r="C19" s="30">
        <v>1</v>
      </c>
      <c r="D19" s="19"/>
      <c r="E19" s="20">
        <v>0.23</v>
      </c>
      <c r="F19" s="21">
        <v>80</v>
      </c>
      <c r="G19" s="21">
        <f t="shared" si="1"/>
        <v>0</v>
      </c>
      <c r="H19" s="21">
        <v>8</v>
      </c>
      <c r="I19" s="80"/>
      <c r="J19" s="22">
        <v>24</v>
      </c>
      <c r="K19" s="22" t="s">
        <v>17</v>
      </c>
      <c r="L19" s="77"/>
      <c r="M19" s="24" t="s">
        <v>37</v>
      </c>
      <c r="N19" s="25"/>
      <c r="O19" s="26"/>
    </row>
    <row r="20" spans="1:15" s="27" customFormat="1" ht="25.5">
      <c r="A20" s="28">
        <v>16</v>
      </c>
      <c r="B20" s="29" t="s">
        <v>38</v>
      </c>
      <c r="C20" s="30">
        <v>10</v>
      </c>
      <c r="D20" s="19"/>
      <c r="E20" s="20">
        <v>0.23</v>
      </c>
      <c r="F20" s="21">
        <v>10</v>
      </c>
      <c r="G20" s="21">
        <f t="shared" si="1"/>
        <v>0</v>
      </c>
      <c r="H20" s="21">
        <v>100</v>
      </c>
      <c r="I20" s="80"/>
      <c r="J20" s="22">
        <v>24</v>
      </c>
      <c r="K20" s="22" t="s">
        <v>17</v>
      </c>
      <c r="L20" s="77"/>
      <c r="M20" s="24" t="s">
        <v>37</v>
      </c>
      <c r="N20" s="25"/>
      <c r="O20" s="26"/>
    </row>
    <row r="21" spans="1:15" s="27" customFormat="1" ht="25.5">
      <c r="A21" s="30">
        <v>17</v>
      </c>
      <c r="B21" s="29" t="s">
        <v>39</v>
      </c>
      <c r="C21" s="18">
        <v>2</v>
      </c>
      <c r="D21" s="19"/>
      <c r="E21" s="20">
        <v>0.23</v>
      </c>
      <c r="F21" s="21">
        <v>270</v>
      </c>
      <c r="G21" s="21">
        <f t="shared" si="1"/>
        <v>0</v>
      </c>
      <c r="H21" s="21">
        <v>540</v>
      </c>
      <c r="I21" s="80"/>
      <c r="J21" s="22">
        <v>24</v>
      </c>
      <c r="K21" s="22" t="s">
        <v>17</v>
      </c>
      <c r="L21" s="77"/>
      <c r="M21" s="24" t="s">
        <v>37</v>
      </c>
      <c r="N21" s="25"/>
      <c r="O21" s="26"/>
    </row>
    <row r="22" spans="1:15" s="27" customFormat="1" ht="25.5">
      <c r="A22" s="30">
        <v>18</v>
      </c>
      <c r="B22" s="29" t="s">
        <v>40</v>
      </c>
      <c r="C22" s="30">
        <v>2</v>
      </c>
      <c r="D22" s="19"/>
      <c r="E22" s="20">
        <v>0.23</v>
      </c>
      <c r="F22" s="21">
        <v>400</v>
      </c>
      <c r="G22" s="21">
        <f t="shared" si="1"/>
        <v>0</v>
      </c>
      <c r="H22" s="21">
        <v>800</v>
      </c>
      <c r="I22" s="80"/>
      <c r="J22" s="22">
        <v>36</v>
      </c>
      <c r="K22" s="22" t="s">
        <v>17</v>
      </c>
      <c r="L22" s="77"/>
      <c r="M22" s="24" t="s">
        <v>37</v>
      </c>
      <c r="N22" s="25"/>
      <c r="O22" s="26"/>
    </row>
    <row r="23" spans="1:15" s="27" customFormat="1" ht="51">
      <c r="A23" s="28">
        <v>19</v>
      </c>
      <c r="B23" s="29" t="s">
        <v>41</v>
      </c>
      <c r="C23" s="18">
        <v>1</v>
      </c>
      <c r="D23" s="19"/>
      <c r="E23" s="20">
        <v>0</v>
      </c>
      <c r="F23" s="21">
        <v>750</v>
      </c>
      <c r="G23" s="21">
        <f t="shared" si="1"/>
        <v>0</v>
      </c>
      <c r="H23" s="21">
        <v>750</v>
      </c>
      <c r="I23" s="80"/>
      <c r="J23" s="22">
        <v>24</v>
      </c>
      <c r="K23" s="22" t="s">
        <v>17</v>
      </c>
      <c r="L23" s="77"/>
      <c r="M23" s="24" t="s">
        <v>33</v>
      </c>
      <c r="N23" s="25"/>
      <c r="O23" s="26"/>
    </row>
    <row r="24" spans="1:15" s="27" customFormat="1" ht="180" customHeight="1">
      <c r="A24" s="33">
        <v>20</v>
      </c>
      <c r="B24" s="36" t="s">
        <v>42</v>
      </c>
      <c r="C24" s="37">
        <v>2</v>
      </c>
      <c r="D24" s="38"/>
      <c r="E24" s="39">
        <v>0.23</v>
      </c>
      <c r="F24" s="40">
        <f>D24+D24*E24</f>
        <v>0</v>
      </c>
      <c r="G24" s="21">
        <f t="shared" si="1"/>
        <v>0</v>
      </c>
      <c r="H24" s="40">
        <f aca="true" t="shared" si="3" ref="H24:H30">F24*C24</f>
        <v>0</v>
      </c>
      <c r="I24" s="81"/>
      <c r="J24" s="41">
        <v>24</v>
      </c>
      <c r="K24" s="42"/>
      <c r="L24" s="78"/>
      <c r="M24" s="24" t="s">
        <v>43</v>
      </c>
      <c r="N24" s="25"/>
      <c r="O24" s="26"/>
    </row>
    <row r="25" spans="1:15" s="27" customFormat="1" ht="99.75" customHeight="1">
      <c r="A25" s="30">
        <v>21</v>
      </c>
      <c r="B25" s="43" t="s">
        <v>44</v>
      </c>
      <c r="C25" s="44">
        <v>2</v>
      </c>
      <c r="D25" s="45"/>
      <c r="E25" s="46">
        <v>0</v>
      </c>
      <c r="F25" s="40">
        <f>D25+D25*E25</f>
        <v>0</v>
      </c>
      <c r="G25" s="21">
        <f t="shared" si="1"/>
        <v>0</v>
      </c>
      <c r="H25" s="47">
        <f t="shared" si="3"/>
        <v>0</v>
      </c>
      <c r="I25" s="82"/>
      <c r="J25" s="22">
        <v>24</v>
      </c>
      <c r="K25" s="22" t="s">
        <v>17</v>
      </c>
      <c r="L25" s="78"/>
      <c r="M25" s="24" t="s">
        <v>43</v>
      </c>
      <c r="N25" s="25"/>
      <c r="O25" s="26"/>
    </row>
    <row r="26" spans="1:15" s="27" customFormat="1" ht="69.75" customHeight="1">
      <c r="A26" s="30">
        <v>22</v>
      </c>
      <c r="B26" s="48" t="s">
        <v>45</v>
      </c>
      <c r="C26" s="44">
        <v>1</v>
      </c>
      <c r="D26" s="45"/>
      <c r="E26" s="46">
        <v>0.23</v>
      </c>
      <c r="F26" s="40">
        <f>D26*1.23</f>
        <v>0</v>
      </c>
      <c r="G26" s="21">
        <f t="shared" si="1"/>
        <v>0</v>
      </c>
      <c r="H26" s="47">
        <f t="shared" si="3"/>
        <v>0</v>
      </c>
      <c r="I26" s="82"/>
      <c r="J26" s="41">
        <v>24</v>
      </c>
      <c r="K26" s="22" t="s">
        <v>17</v>
      </c>
      <c r="L26" s="78"/>
      <c r="M26" s="24" t="s">
        <v>46</v>
      </c>
      <c r="N26" s="25"/>
      <c r="O26" s="26"/>
    </row>
    <row r="27" spans="1:15" s="27" customFormat="1" ht="84.75">
      <c r="A27" s="28">
        <v>23</v>
      </c>
      <c r="B27" s="49" t="s">
        <v>47</v>
      </c>
      <c r="C27" s="50">
        <v>2</v>
      </c>
      <c r="D27" s="51"/>
      <c r="E27" s="52">
        <v>0.23</v>
      </c>
      <c r="F27" s="40">
        <f>D27*1.23</f>
        <v>0</v>
      </c>
      <c r="G27" s="21">
        <f t="shared" si="1"/>
        <v>0</v>
      </c>
      <c r="H27" s="47">
        <f t="shared" si="3"/>
        <v>0</v>
      </c>
      <c r="I27" s="82"/>
      <c r="J27" s="22">
        <v>24</v>
      </c>
      <c r="K27" s="22" t="s">
        <v>17</v>
      </c>
      <c r="L27" s="78"/>
      <c r="M27" s="24" t="s">
        <v>46</v>
      </c>
      <c r="N27" s="25"/>
      <c r="O27" s="26"/>
    </row>
    <row r="28" spans="1:15" s="27" customFormat="1" ht="38.25">
      <c r="A28" s="28">
        <v>24</v>
      </c>
      <c r="B28" s="53" t="s">
        <v>48</v>
      </c>
      <c r="C28" s="44">
        <v>4</v>
      </c>
      <c r="D28" s="45"/>
      <c r="E28" s="46">
        <v>0.23</v>
      </c>
      <c r="F28" s="40">
        <f>D28*1.23</f>
        <v>0</v>
      </c>
      <c r="G28" s="21">
        <f t="shared" si="1"/>
        <v>0</v>
      </c>
      <c r="H28" s="47">
        <f t="shared" si="3"/>
        <v>0</v>
      </c>
      <c r="I28" s="82"/>
      <c r="J28" s="41">
        <v>24</v>
      </c>
      <c r="K28" s="22" t="s">
        <v>17</v>
      </c>
      <c r="L28" s="78"/>
      <c r="M28" s="24" t="s">
        <v>46</v>
      </c>
      <c r="N28" s="25"/>
      <c r="O28" s="26"/>
    </row>
    <row r="29" spans="1:15" s="27" customFormat="1" ht="30.75" customHeight="1">
      <c r="A29" s="30">
        <v>25</v>
      </c>
      <c r="B29" s="54" t="s">
        <v>49</v>
      </c>
      <c r="C29" s="55">
        <v>1</v>
      </c>
      <c r="D29" s="45"/>
      <c r="E29" s="46">
        <v>0.23</v>
      </c>
      <c r="F29" s="40">
        <f>D29*1.23</f>
        <v>0</v>
      </c>
      <c r="G29" s="21">
        <f>C29*D29</f>
        <v>0</v>
      </c>
      <c r="H29" s="47">
        <f t="shared" si="3"/>
        <v>0</v>
      </c>
      <c r="I29" s="82"/>
      <c r="J29" s="22">
        <v>24</v>
      </c>
      <c r="K29" s="22" t="s">
        <v>17</v>
      </c>
      <c r="L29" s="78"/>
      <c r="M29" s="24" t="s">
        <v>46</v>
      </c>
      <c r="N29" s="25"/>
      <c r="O29" s="26"/>
    </row>
    <row r="30" spans="1:15" s="27" customFormat="1" ht="51">
      <c r="A30" s="28">
        <v>26</v>
      </c>
      <c r="B30" s="75" t="s">
        <v>62</v>
      </c>
      <c r="C30" s="76">
        <v>1</v>
      </c>
      <c r="D30" s="19"/>
      <c r="E30" s="20">
        <v>0.23</v>
      </c>
      <c r="F30" s="40">
        <f>D30*1.23</f>
        <v>0</v>
      </c>
      <c r="G30" s="21">
        <f>C30*D30</f>
        <v>0</v>
      </c>
      <c r="H30" s="47">
        <f t="shared" si="3"/>
        <v>0</v>
      </c>
      <c r="I30" s="82"/>
      <c r="J30" s="22">
        <v>36</v>
      </c>
      <c r="K30" s="22" t="s">
        <v>17</v>
      </c>
      <c r="L30" s="77"/>
      <c r="M30" s="24" t="s">
        <v>63</v>
      </c>
      <c r="N30" s="25"/>
      <c r="O30" s="26"/>
    </row>
  </sheetData>
  <sheetProtection selectLockedCells="1" selectUnlockedCells="1"/>
  <mergeCells count="2">
    <mergeCell ref="A1:N1"/>
    <mergeCell ref="A2:E2"/>
  </mergeCells>
  <hyperlinks>
    <hyperlink ref="B7" r:id="rId1" display="Przenośny komputer osobisty do programowania aplikacji obliczeniowych (w środowisku LabView) oraz modelowania 3D w środowisku SolidWorks&#10;-Procesor: Pozwalający na programowanie w LabView; wynik testu PassMark CPU mark min. 4700 punktów (http://www.cpubenc"/>
  </hyperlinks>
  <printOptions horizontalCentered="1"/>
  <pageMargins left="0.25" right="0.25" top="0.75" bottom="0.75" header="0.3" footer="0.3"/>
  <pageSetup fitToHeight="0" fitToWidth="1" horizontalDpi="300" verticalDpi="300" orientation="landscape" paperSize="9" scale="68" r:id="rId2"/>
  <headerFooter alignWithMargins="0">
    <oddHeader>&amp;Cprzetarg nieograniczony nr. 4/2017/WIP-WIP</oddHeader>
    <oddFooter>&amp;RStrona &amp;P</oddFooter>
  </headerFooter>
</worksheet>
</file>

<file path=xl/worksheets/sheet2.xml><?xml version="1.0" encoding="utf-8"?>
<worksheet xmlns="http://schemas.openxmlformats.org/spreadsheetml/2006/main" xmlns:r="http://schemas.openxmlformats.org/officeDocument/2006/relationships">
  <dimension ref="A1:G35"/>
  <sheetViews>
    <sheetView showGridLines="0" view="pageBreakPreview" zoomScale="76" zoomScaleSheetLayoutView="76" zoomScalePageLayoutView="0" workbookViewId="0" topLeftCell="A4">
      <selection activeCell="J9" sqref="J9"/>
    </sheetView>
  </sheetViews>
  <sheetFormatPr defaultColWidth="9.00390625" defaultRowHeight="12.75"/>
  <cols>
    <col min="1" max="1" width="5.00390625" style="0" customWidth="1"/>
    <col min="2" max="2" width="68.00390625" style="0" customWidth="1"/>
    <col min="3" max="3" width="6.375" style="0" customWidth="1"/>
    <col min="4" max="4" width="12.25390625" style="56" customWidth="1"/>
    <col min="5" max="5" width="14.625" style="0" customWidth="1"/>
    <col min="6" max="6" width="7.75390625" style="0" customWidth="1"/>
    <col min="7" max="7" width="15.25390625" style="0" customWidth="1"/>
  </cols>
  <sheetData>
    <row r="1" spans="1:7" ht="12.75">
      <c r="A1" s="88" t="s">
        <v>50</v>
      </c>
      <c r="B1" s="88"/>
      <c r="C1" s="88"/>
      <c r="D1" s="88"/>
      <c r="E1" s="88"/>
      <c r="F1" s="88"/>
      <c r="G1" s="88"/>
    </row>
    <row r="2" spans="1:6" ht="15.75">
      <c r="A2" s="57" t="s">
        <v>51</v>
      </c>
      <c r="C2" s="2"/>
      <c r="D2" s="58"/>
      <c r="E2" s="2"/>
      <c r="F2" s="2"/>
    </row>
    <row r="3" spans="1:7" ht="15.75">
      <c r="A3" s="57" t="s">
        <v>52</v>
      </c>
      <c r="B3" s="2"/>
      <c r="C3" s="2"/>
      <c r="D3" s="58"/>
      <c r="E3" s="2"/>
      <c r="F3" s="2"/>
      <c r="G3" s="2"/>
    </row>
    <row r="4" spans="1:7" ht="12.75" customHeight="1">
      <c r="A4" s="89" t="s">
        <v>53</v>
      </c>
      <c r="B4" s="89"/>
      <c r="C4" s="59"/>
      <c r="D4" s="60"/>
      <c r="E4" s="59"/>
      <c r="F4" s="59"/>
      <c r="G4" s="59"/>
    </row>
    <row r="5" spans="1:7" ht="12.75" customHeight="1">
      <c r="A5" s="89" t="s">
        <v>54</v>
      </c>
      <c r="B5" s="89"/>
      <c r="C5" s="59"/>
      <c r="D5" s="60"/>
      <c r="E5" s="59"/>
      <c r="F5" s="59"/>
      <c r="G5" s="59"/>
    </row>
    <row r="6" spans="1:7" ht="12.75" customHeight="1">
      <c r="A6" s="89" t="s">
        <v>55</v>
      </c>
      <c r="B6" s="89"/>
      <c r="C6" s="89"/>
      <c r="D6" s="89"/>
      <c r="E6" s="89"/>
      <c r="F6" s="59"/>
      <c r="G6" s="59"/>
    </row>
    <row r="7" spans="1:7" ht="12.75" customHeight="1">
      <c r="A7" s="89" t="s">
        <v>56</v>
      </c>
      <c r="B7" s="89"/>
      <c r="C7" s="59"/>
      <c r="D7" s="60"/>
      <c r="E7" s="59"/>
      <c r="F7" s="59"/>
      <c r="G7" s="59"/>
    </row>
    <row r="8" spans="1:7" ht="15.75">
      <c r="A8" s="61"/>
      <c r="B8" s="59"/>
      <c r="C8" s="59"/>
      <c r="D8" s="60"/>
      <c r="E8" s="59"/>
      <c r="F8" s="59"/>
      <c r="G8" s="59"/>
    </row>
    <row r="9" spans="1:7" ht="38.25">
      <c r="A9" s="62" t="s">
        <v>2</v>
      </c>
      <c r="B9" s="63" t="s">
        <v>3</v>
      </c>
      <c r="C9" s="62" t="s">
        <v>4</v>
      </c>
      <c r="D9" s="64" t="s">
        <v>61</v>
      </c>
      <c r="E9" s="62">
        <v>2</v>
      </c>
      <c r="F9" s="62">
        <v>3</v>
      </c>
      <c r="G9" s="62">
        <v>4</v>
      </c>
    </row>
    <row r="10" spans="1:7" ht="13.5" customHeight="1">
      <c r="A10" s="62" t="s">
        <v>53</v>
      </c>
      <c r="B10" s="65" t="str">
        <f>IF(ISBLANK(Cena!B5),"",Cena!B5)</f>
        <v>Laserowe urządzenie wielofunkcyjne umożliwiające drukowanie monochromatyczne w czerni i bieli,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(ADF). Sieć przewodowa i bezprzewodowa, interfejs Hi-Speed USB 2.0, pamięć 64 MB. Sugerowana wydajność min. 2000 str/m-c. Rozdzielczości minimalne: drukowania 600x600dpi. Kopiowania 600x600dpi, skanowania 2400x600dpi. Oprogramowanie umożliwiające: skanowanie do pliku, OCR, wiadomości e-mail, przeszukiwanych plików PDF, serwera FTP, serwera e-mail, chmury oraz usług SharePoint, Eyemote®, OneNote. Dodatkowo 2 tonery oryginalne (do każdego urządzenia) o wydajności min. 2600 stron</v>
      </c>
      <c r="C10" s="65">
        <f>Cena!C5</f>
        <v>2</v>
      </c>
      <c r="D10" s="66">
        <f>Cena!J5</f>
        <v>24</v>
      </c>
      <c r="E10" s="67"/>
      <c r="F10" s="68"/>
      <c r="G10" s="69"/>
    </row>
    <row r="11" spans="1:7" ht="15.75" customHeight="1">
      <c r="A11" s="62" t="s">
        <v>54</v>
      </c>
      <c r="B11" s="65" t="str">
        <f>IF(ISBLANK(Cena!B6),"",Cena!B6)</f>
        <v>Komputer typu Ali-In-One do zastosowań biurowych wyposażony w procesor 4-o rdzeniowy o wydajności min. 1 869 CPU Mark https://cpubencbniark.net/cpu.php?cpu=Intel+Pentium+N3710+%40+1 .60GHz8id=2730). Obudowa zintegrowana z monitorem o przekątnej 19,5" i rozdzielczości min. 1600x900 pikseli, wbudowane głośniki. Ilość pamięci RAM min. 8GB HD DDR3 1866MHz. Dysk twardy SSD o pojemności 256GB. Karta graficzna i dźwiękowa zintegrowana. Wbudowany mikrofon i kamera min. lMpx. Karty sieciowe 2 szt., jedna przewodowa 10/100/1000 Mb/s, druga bezprzewodowa obsługująca standardy ac/a/b/g/n, wbudowany interfejs BlueTooth v. 4.0. Wyposażony w złącza: 1xLAN, 1xHDMI, 2xUSB, z tyłu i 2xUSB z boku obudowy. Wejścia i wyjścia audio. Wbudowany napęd optyczny DVD +1-RW. Zainstalowany system operacyjny Windows 7 lub 10 w wersji Pro 64Bit.</v>
      </c>
      <c r="C11" s="65">
        <f>Cena!C6</f>
        <v>1</v>
      </c>
      <c r="D11" s="66">
        <f>Cena!J6</f>
        <v>36</v>
      </c>
      <c r="E11" s="67"/>
      <c r="F11" s="68"/>
      <c r="G11" s="69"/>
    </row>
    <row r="12" spans="1:7" ht="15.75" customHeight="1">
      <c r="A12" s="62">
        <v>3</v>
      </c>
      <c r="B12" s="65" t="str">
        <f>IF(ISBLANK(Cena!B7),"",Cena!B7)</f>
        <v>Przenośny komputer osobisty do programowania aplikacji obliczeniowych (w środowisku LabView) oraz modelowania 3D w środowisku SolidWorks
-Procesor: Pozwalający na programowanie w LabView; wynik testu PassMark CPU mark min. 4700 punktów (http://www.cpubenchmark.net)
-Pamięć RAM: Min. 16 GB, o szybkości taktowania min. 2133MHz
-Karta graficzna: Pozwalająca na obsługę pakietu SolidWorks w roździelczości 1920xl080pkt, wynik benchmarku 3DMark - Fire Strike Graphics 1920x1080 min. 1500 pkt.
-Matryca: Błyszcząca, dotykowa, IPS, 14 cali, rozdzielczość min. 1920x1080 -Dysk Twardy: min. 250GB (min. Prędkość zapisu/odczytu 500MB/s)
-Komunikacja bezprzewodowa: Wi-Fi 802.11 b/g/n/ac, Moduł Bluetooth -Głośniki: Wbudowane głośniki stereofoniczne -Czytnik kart pamięci: obsługujący karty SD, SDHC, SDXC -Złącza: Micro HDMI -1 szt.
DC-in (wejście zasilania) -1 szt.
Wyjście słuchawkowe/wejście mikrofonowe -1 szt.
Czytnik kart pamięci -1 szt.
USB 3.1 Gen. 1 (USB 3.0)-2 szt.
-Wymiary: Grubość max 1.8 cm, Szerokość max. 33 cm, Głębokość max. 23 cm
-Masa: Max. 1.7 kg
-W komplecie: Zasilacz, bateria
-Gwarancja: Min. 24 miesięcy
-Klawiatura: przyciski podświetlone
-Obudowa: aluminiowa
-Touchpad: wielodotykowy
-System operacyjny: zgodny z LabView for Windows oraz oprogramowaniem SolidWorks for
Windows, system w wersji64 bitowy
-Bateria: 4 komorowa o pojemności min. 6500 mAh</v>
      </c>
      <c r="C12" s="65">
        <f>Cena!C7</f>
        <v>1</v>
      </c>
      <c r="D12" s="66">
        <f>Cena!J7</f>
        <v>24</v>
      </c>
      <c r="E12" s="67"/>
      <c r="F12" s="68"/>
      <c r="G12" s="69"/>
    </row>
    <row r="13" spans="1:7" ht="15.75" customHeight="1">
      <c r="A13" s="62" t="s">
        <v>56</v>
      </c>
      <c r="B13" s="65" t="str">
        <f>IF(ISBLANK(Cena!B8),"",Cena!B8)</f>
        <v>Pamięć flash USB, pojemność 256 GB, złącze standard USB3.1, Prędkość odczytu nie mniej niż: 360 MB/s, zapisu 250 MB/s</v>
      </c>
      <c r="C13" s="65">
        <f>Cena!C8</f>
        <v>1</v>
      </c>
      <c r="D13" s="66">
        <f>Cena!J8</f>
        <v>24</v>
      </c>
      <c r="E13" s="67"/>
      <c r="F13" s="68"/>
      <c r="G13" s="69"/>
    </row>
    <row r="14" spans="1:7" ht="15.75" customHeight="1">
      <c r="A14" s="62" t="s">
        <v>57</v>
      </c>
      <c r="B14" s="65" t="str">
        <f>IF(ISBLANK(Cena!B9),"",Cena!B9)</f>
        <v>Mysz laserowa przewodowa, 2 przyciski + rolka, interfejs USB, rozdzielczość min. 800 dpi</v>
      </c>
      <c r="C14" s="65">
        <f>Cena!C9</f>
        <v>15</v>
      </c>
      <c r="D14" s="66">
        <f>Cena!J9</f>
        <v>24</v>
      </c>
      <c r="E14" s="67"/>
      <c r="F14" s="68"/>
      <c r="G14" s="69"/>
    </row>
    <row r="15" spans="1:7" ht="15.75" customHeight="1">
      <c r="A15" s="62" t="s">
        <v>58</v>
      </c>
      <c r="B15" s="65" t="str">
        <f>IF(ISBLANK(Cena!B10),"",Cena!B10)</f>
        <v>Klawiatura przewodowa, interfejs USB, układ klawiszy standardowy, klawisze numeryczne, kolor czarny</v>
      </c>
      <c r="C15" s="65">
        <f>Cena!C10</f>
        <v>8</v>
      </c>
      <c r="D15" s="66">
        <f>Cena!J10</f>
        <v>24</v>
      </c>
      <c r="E15" s="67"/>
      <c r="F15" s="68"/>
      <c r="G15" s="69"/>
    </row>
    <row r="16" spans="1:7" ht="15.75" customHeight="1">
      <c r="A16" s="62" t="s">
        <v>59</v>
      </c>
      <c r="B16" s="65" t="str">
        <f>IF(ISBLANK(Cena!B11),"",Cena!B11)</f>
        <v>Komputer zoptymalizowany do wykonywania dużych obliczeń numerycznych (MES) i pracy z programami CAD:
procesor: 64-bit, wynik testu 3D MarkOó CPU: min. 5200 punktów; dysk twardy: min. 500GB; karta graficzna: dedykowana z technologią CUDA, pamięć min. 1024MB, wyjście DVI; pamięć RAM: 4GB, maksymalna 16GB; napęd optyczny: DVD+/-RW; 4x USB 3.0, eSATA; Bluetooth; karta sieciowa 10/100/1000; obudowa: o dużej sztywności, czarna lub inna ciemna, matowa; mysz: laserowa, przewodowa, rozdzielczość min. 800dpi; klawiatura: przewodowa; oprogramowanie: Windows 7 Professional.</v>
      </c>
      <c r="C16" s="65">
        <f>Cena!C11</f>
        <v>4</v>
      </c>
      <c r="D16" s="66">
        <f>Cena!J11</f>
        <v>24</v>
      </c>
      <c r="E16" s="67"/>
      <c r="F16" s="68"/>
      <c r="G16" s="69"/>
    </row>
    <row r="17" spans="1:7" ht="15.75" customHeight="1">
      <c r="A17" s="62" t="s">
        <v>60</v>
      </c>
      <c r="B17" s="65" t="str">
        <f>IF(ISBLANK(Cena!B12),"",Cena!B12)</f>
        <v>Zasilacz dedykowany do notebooka SONY PCG-6122M</v>
      </c>
      <c r="C17" s="65">
        <f>Cena!C12</f>
        <v>1</v>
      </c>
      <c r="D17" s="66">
        <f>Cena!J12</f>
        <v>24</v>
      </c>
      <c r="E17" s="67"/>
      <c r="F17" s="68"/>
      <c r="G17" s="69"/>
    </row>
    <row r="18" spans="1:7" ht="15.75" customHeight="1">
      <c r="A18" s="62">
        <v>9</v>
      </c>
      <c r="B18" s="65" t="str">
        <f>IF(ISBLANK(Cena!B13),"",Cena!B13)</f>
        <v>Nagrywarka zewnętrzna Biu-Ray:
parametry pracy: zapis BD-R: 6x zapis BD-R DL: 6x zapis DVD+/-R: 8x zapis DVD+/-RW: 6x zapis BD-RE: 2x zapis BD-RE DL: 2x zapis DVD+/-R DL: 6x zapis DVD+/-RW DL: 5x zapis CD-R: 24x zapis CD-RW: 24x zapis M-Disc: 4x odczyt DVD-ROM: 8x odczyt BD-ROM: 6x odczyt CD-ROM: 24x; interface: USB 2.0;
wymiary: max 160.0 x 153.0 x 22 mm.</v>
      </c>
      <c r="C18" s="65">
        <f>Cena!C13</f>
        <v>1</v>
      </c>
      <c r="D18" s="66">
        <f>Cena!J13</f>
        <v>24</v>
      </c>
      <c r="E18" s="67"/>
      <c r="F18" s="68"/>
      <c r="G18" s="69"/>
    </row>
    <row r="19" spans="1:7" ht="15.75" customHeight="1">
      <c r="A19" s="62">
        <v>10</v>
      </c>
      <c r="B19" s="65" t="str">
        <f>IF(ISBLANK(Cena!B14),"",Cena!B14)</f>
        <v>Komputer przenośny typu laptop:
procesor: 64-bit, DMI2 min. 5GT/s, rozszerzony zestaw instrukcji: SSE 4.1/4.2, AVX 2.0;
CPU Benchmark: min. 3479 points wg. PassMark Software 2008-2014;
pamięć RAM: 6GB DDR3; dysk twardy: min. 1 TB; karta graficzna: AMD Radeon R5;
pamięć karty graficznej: 2048MB; wyjścia karty graficznej: D-Sub, HDMI;
ekran: LCD 15,6", powłoka antyrefleksyjna, rozdzielczość nominalna 1366x768 pikseli;
napęd optyczny: DVD +/-RW; komunikacja: WiFi IEEE 802.1 lb/g/n, Bluetooth 4.0, LAN lOOOMbps; interfejsy: USB 3.0; wyposażenie: wbudowany mikrofon, kamera HD, czytnik kart SD; klawiatura z blokiem numerycznym; obudowa: tworzywo sztuczne, kolor czarny;
oprogramowanie: Windows 8.1; wymiary: max 384.0 x 265.0 x 25 mm.</v>
      </c>
      <c r="C19" s="65">
        <f>Cena!C14</f>
        <v>1</v>
      </c>
      <c r="D19" s="66">
        <f>Cena!J14</f>
        <v>24</v>
      </c>
      <c r="E19" s="67"/>
      <c r="F19" s="68"/>
      <c r="G19" s="69"/>
    </row>
    <row r="20" spans="1:7" ht="15.75" customHeight="1">
      <c r="A20" s="62">
        <v>11</v>
      </c>
      <c r="B20" s="65" t="str">
        <f>IF(ISBLANK(Cena!B15),"",Cena!B15)</f>
        <v>Komputer typu Ali-In-One do zastosowań inżynierskich wyposażony w procesor 4-o rdzeniowy o wydajności min. 7 195 CPU Mark (https://www.cpubenchmark.net/cpu.php?cpu=Intel+Core+i5-6500+°7o40+3.2OGHz). Obudowa zintegrowana z monitorem o przekątnej 23,8" i rozdzielczości min. 1920x1080 z matrycą MVA, wyposażona w 2 głośniki. Ilość pamięci RAM min. 8GB DDR4 2133M1Iz, możliwość rozbudowy do 32GB (jeden slot pamięci wolny). Dysk twardy SSD o pojemności min. 512 GB. Karta graficzna zintegrowana. Karta dźwiękowa obsługująca 6 kanałów. Karty sieciowe 2 szt., jedna przewodowa 10/100/1000 Mb/s, druga bezprzewodowa obsługująca standardy ac/a/b/g/n, wbudowany interfejs BlueTooth V. 4.0. Wyposażony w złącza: 1xLAN, lx Display Port, 4xUSB z tyłu i 2xUSB 3.0 z boku obudowy. Wejścia i wyjścia audio. Wbudowany napęd optyczny DVD +1-RW. Układ szyfrowania UM, złącze Kensington, czujnik naruszenia obudowy. Certyfikaty: Energy Star Quaiifled, RoHS. Zainstalowany system operacyjny Windows 7 lub 10 w wersji Pro 64 Bit.</v>
      </c>
      <c r="C20" s="65">
        <f>Cena!C15</f>
        <v>1</v>
      </c>
      <c r="D20" s="66">
        <f>Cena!J15</f>
        <v>36</v>
      </c>
      <c r="E20" s="67"/>
      <c r="F20" s="68"/>
      <c r="G20" s="69"/>
    </row>
    <row r="21" spans="1:7" ht="15.75" customHeight="1">
      <c r="A21" s="62">
        <v>12</v>
      </c>
      <c r="B21" s="65" t="str">
        <f>IF(ISBLANK(Cena!B16),"",Cena!B16)</f>
        <v>Laserowe urządzenie wielofunkcyjne umożliwiają drukowanie monochromatyczne w czerni i bieli,kopiowanie,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(ADF). Sieć przewodowa i bezprzewodowa, interfejs Hi-Speed USB2.0, pamięć 64 MB. Sugerowana wydajność min. 2000 str/m-c. Rozdzielczości minimalne: drukowania 600x600dpi, kopiowania 600x600dpi, skartowania 2400x600dpi. Oprogramowanie umożliwiające: skanowanie do pliku, OCR, wiadomości e-mail, przeszukiwanych plików PDF, serwera FTP, serwera e-mail, chmury oraz usług SharePoint, Eyemote®, OneNote.</v>
      </c>
      <c r="C21" s="65">
        <f>Cena!C16</f>
        <v>2</v>
      </c>
      <c r="D21" s="66">
        <f>Cena!J16</f>
        <v>24</v>
      </c>
      <c r="E21" s="67"/>
      <c r="F21" s="68"/>
      <c r="G21" s="69"/>
    </row>
    <row r="22" spans="1:7" ht="15.75" customHeight="1">
      <c r="A22" s="62">
        <v>13</v>
      </c>
      <c r="B22" s="65" t="str">
        <f>IF(ISBLANK(Cena!B17),"",Cena!B17)</f>
        <v>Komputer do prac biurowych (klasy biznes) wyposażony w procesor o wydajności CPU Mark min. 6691 . Obudowa smali Form Factor. Ilość pamięci RAM min. 8GB DDR3 1600MHz. Dysk twardy SSD o pojemności 128GB SATA. Karta graficzna i dźwiękowa zintegrowana. Karta sieciowa przewodowa 10/100/1000 Mb/s, wbudowany interfejs BlueTooth v. 4.0. Wyposażony w złącza: 1xLAN, 1xHDM[, IxVGA, 4xUSB. Wejścia i wyjścia audio. Wbudowany napęd optyczny DVD +/RW. Zainstalowany system operacyjny Windows 7 lub 10 w wersji Pro 64Bit.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64bit (załączyć wydruk ze strony Microsoft WHCL). Certyfikat 1509001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 Wsparcie techniczne producenta: możliwość telefonicznego sprawdzenia konfiguracji sprzętowej komputera oraz warunków dostęp do najnowszych sterowników i uaktualnień na stronie producenta zestawu realizowany poprzez podanie na dedykowanej stronie internetowej producenta numeru seryjnego lub modelu komputera – do oferty dołączyć link strony.</v>
      </c>
      <c r="C22" s="65">
        <f>Cena!C17</f>
        <v>1</v>
      </c>
      <c r="D22" s="66">
        <f>Cena!J17</f>
        <v>36</v>
      </c>
      <c r="E22" s="67"/>
      <c r="F22" s="68"/>
      <c r="G22" s="69"/>
    </row>
    <row r="23" spans="1:7" ht="15.75" customHeight="1">
      <c r="A23" s="62">
        <v>14</v>
      </c>
      <c r="B23" s="65" t="str">
        <f>IF(ISBLANK(Cena!B18),"",Cena!B18)</f>
        <v>Komputer do prac inżynierskich (klasy biznes) wyposażony w procesor o wydajności CPU Mark min. 10037 (wg testu: https://www.cpubenchmark.net/cpu.php?cpwintel+Core+i7-  6700+%40+3.4OGHz). Ilość pamięci RAM min. 8GB DDR4 2122MHz, min. jeden bank pamięci  wolny. Dysk twardy SSD o pojemności 256GB SATA. 2 karty graficzne: zintegrowana i  dedykowana. Karta graficzna dedykowana z obsługą technologii CUDA o wydajności GPU Mark  min. 929 (wg http://www.yideocardbenchmark.net/gpu.php?gpwGeForce+GT+730). Karta dźwiękowa zintegrowana. Karta sieciowa przewodowa 10/100/1000 Mb/s. Wyposażony w złącza: 1x.LAN, 1xHDMI, 2xVGA, 1xDVI, 1OxUSB, 1xRS232, 2xDisplayPort. Układ Szyfrowania TPM i  możliwość blokowania portów USB. Wejścia i wyjścia audio. Wbudowany napęd optyczny DVD  +/-RW. Zainstalowany system operacyjny Windows 7 lub 10 w wersji Pro 64Bit.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1S09001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 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v>
      </c>
      <c r="C23" s="65">
        <f>Cena!C18</f>
        <v>2</v>
      </c>
      <c r="D23" s="66">
        <f>Cena!J18</f>
        <v>36</v>
      </c>
      <c r="E23" s="67"/>
      <c r="F23" s="68"/>
      <c r="G23" s="69"/>
    </row>
    <row r="24" spans="1:7" ht="14.25" customHeight="1">
      <c r="A24" s="62">
        <v>15</v>
      </c>
      <c r="B24" s="65" t="str">
        <f>IF(ISBLANK(Cena!B19),"",Cena!B19)</f>
        <v>Mysz optyczna bezprzewodowa</v>
      </c>
      <c r="C24" s="65">
        <f>Cena!C19</f>
        <v>1</v>
      </c>
      <c r="D24" s="66">
        <f>Cena!J19</f>
        <v>24</v>
      </c>
      <c r="E24" s="67"/>
      <c r="F24" s="68"/>
      <c r="G24" s="69"/>
    </row>
    <row r="25" spans="1:7" ht="13.5" customHeight="1">
      <c r="A25" s="62">
        <v>16</v>
      </c>
      <c r="B25" s="65" t="str">
        <f>IF(ISBLANK(Cena!B20),"",Cena!B20)</f>
        <v>Kabel sieciowy UTP kat. 5e dł. 3 mb</v>
      </c>
      <c r="C25" s="65">
        <f>Cena!C20</f>
        <v>10</v>
      </c>
      <c r="D25" s="66">
        <f>Cena!J20</f>
        <v>24</v>
      </c>
      <c r="E25" s="67"/>
      <c r="F25" s="68"/>
      <c r="G25" s="69"/>
    </row>
    <row r="26" spans="1:7" ht="12.75" customHeight="1">
      <c r="A26" s="62">
        <v>17</v>
      </c>
      <c r="B26" s="65" t="str">
        <f>IF(ISBLANK(Cena!B21),"",Cena!B21)</f>
        <v>Dysk przenośny 2,5" o pojemności 1 T z interfejsem USB 3.0. W zestawie kabel USB. Transfer 2 danych na poziomie 5Gb/s</v>
      </c>
      <c r="C26" s="65">
        <f>Cena!C21</f>
        <v>2</v>
      </c>
      <c r="D26" s="66">
        <f>Cena!J21</f>
        <v>24</v>
      </c>
      <c r="E26" s="67"/>
      <c r="F26" s="70"/>
      <c r="G26" s="69"/>
    </row>
    <row r="27" spans="1:7" ht="13.5" customHeight="1">
      <c r="A27" s="62">
        <v>18</v>
      </c>
      <c r="B27" s="65" t="str">
        <f>IF(ISBLANK(Cena!B22),"",Cena!B22)</f>
        <v>Dysk SSD 256GB z interfejsem SATA, wewnętrzny. Prędkość odczytu min. 560 MB/s, prędkość 2 zapisu min. 520 MB/s </v>
      </c>
      <c r="C27" s="65">
        <f>Cena!C22</f>
        <v>2</v>
      </c>
      <c r="D27" s="66">
        <f>Cena!J22</f>
        <v>36</v>
      </c>
      <c r="E27" s="71"/>
      <c r="F27" s="72"/>
      <c r="G27" s="71"/>
    </row>
    <row r="28" spans="1:7" ht="51">
      <c r="A28" s="62">
        <v>19</v>
      </c>
      <c r="B28" s="65" t="str">
        <f>IF(ISBLANK(Cena!B23),"",Cena!B23)</f>
        <v>Monitor LCD 24" z panelem AMYA wyposażony w złącza DyI-D, VGA oraz HDMI. Dodatkowo wbudowany koncentrator USB i głośniki. Kąty widzenia - 178 stopni w pionie i w poziomie, współczynniki kontrastu 3000:1 (kontrast typowy) i 12 000 000 : 1 (kontrast dynamiczny ACR), czas reakcji 4ms, jasność 250 cd/m2</v>
      </c>
      <c r="C28" s="65">
        <f>Cena!C23</f>
        <v>1</v>
      </c>
      <c r="D28" s="66">
        <f>Cena!J23</f>
        <v>24</v>
      </c>
      <c r="E28" s="71"/>
      <c r="F28" s="72"/>
      <c r="G28" s="71"/>
    </row>
    <row r="29" spans="1:7" ht="14.25" customHeight="1">
      <c r="A29" s="62">
        <v>20</v>
      </c>
      <c r="B29" s="65" t="str">
        <f>IF(ISBLANK(Cena!B24),"",Cena!B24)</f>
        <v>Laserowe urządzenie wielofunkcyjne
Urządzenie wielofunkcyjne: skaner-drukarka-kopiarka
Skaner płaski: głębia barw 24 bity, rozdzielczość optyczna 1200 dpi, zintegrowany podajnik automatyczny w pokrywie skanera.
Kopiarka: monochromatyczna, zakres zmniejszania/powiększania 30 - 400 %, możliwość kopiowania wielokrotnego.
Drukarka: prędkość druku w czerni (tryb normal, A4) min. 18 str./min. Technologia druku: druk laserowy, monochromatyczny. Standardowy podajnik papieru na min. 100-150 arkuszy z odbiornikiem papieru, Normatywny cykl pracy (miesięcznie, format A4) min. 5000-8000 stron; Zainstalowana pamięć min. 8 MB; Port Hi-Speed USB 2.0 z kablem min. 3 m. w zestawie; Interfejs Fast Ethernet 10/100Base-TX; Obsługiwane systemy operacyjne: Linux, Windows® 7; Windows® 10, Server 2003, Server 2008; Mac OS X v10.4, v10.5, v10.6; .
Wymóg dodatkowy: możliwość użycia urządzenia jako drukarki sieciowej</v>
      </c>
      <c r="C29" s="65">
        <f>Cena!C24</f>
        <v>2</v>
      </c>
      <c r="D29" s="66">
        <f>Cena!J24</f>
        <v>24</v>
      </c>
      <c r="E29" s="73"/>
      <c r="F29" s="74"/>
      <c r="G29" s="71"/>
    </row>
    <row r="30" spans="1:7" ht="15.75" customHeight="1">
      <c r="A30" s="62">
        <v>21</v>
      </c>
      <c r="B30" s="65" t="str">
        <f>IF(ISBLANK(Cena!B25),"",Cena!B25)</f>
        <v>Monitor 22”
Przekątna ekranu [cal] 21.5, Proporcje wymiarów matrycy 16:9; Ekran Płaski; Rozdzielczość 1920 x 1080; Typ matrycy TN (TFT); Rodzaj podświetlenia LED; Czas reakcji [ms] 1
Odchylenie poziome [kHz] 30~80; Odchylenie pionowe [Hz] 30~80; Częstotliwość odświeżania [Hz] 60; Rozmiar plamki [mm] 0.248; Jasność [cd/m2] 250; Kontrast  80000000:1; Kąt widzenia [stopnie] 160 (pion)  170 (poziom); Zastosowane technologie 
Energy Star; Full HD; Podstawowe złącza ; 2x Cyfrowe (HDMI); Analogowe (D-Sub)
Wbudowane głośniki  
</v>
      </c>
      <c r="C30" s="65">
        <f>Cena!C25</f>
        <v>2</v>
      </c>
      <c r="D30" s="66">
        <f>Cena!J25</f>
        <v>24</v>
      </c>
      <c r="E30" s="73"/>
      <c r="F30" s="74"/>
      <c r="G30" s="71"/>
    </row>
    <row r="31" spans="1:7" ht="15.75" customHeight="1">
      <c r="A31" s="62">
        <v>22</v>
      </c>
      <c r="B31" s="65" t="str">
        <f>IF(ISBLANK(Cena!B26),"",Cena!B26)</f>
        <v>Dwudyskowe urządzenie do przechowywania danych
procesor Alpine AL-212 dual core; system QTS 4.2 ; obudowa wolnostojąca; częstotliwość procesora 1700 MHz; pamięć RAM 1000MB DDR3 DIMM; interfejs dysku twardego Serial ATA; złcza zewnętrzne 3 x USB 3.0; maks. ilość dysków twardych 2 szt.; interfejs LAN
2 x Gigabit Ethernet; typ RAID: RAID 0, SingleDisk, RAID1; zasilacz zewnętrzny 
</v>
      </c>
      <c r="C31" s="65">
        <f>Cena!C26</f>
        <v>1</v>
      </c>
      <c r="D31" s="66">
        <f>Cena!J26</f>
        <v>24</v>
      </c>
      <c r="E31" s="73"/>
      <c r="F31" s="74"/>
      <c r="G31" s="71"/>
    </row>
    <row r="32" spans="1:7" ht="15.75" customHeight="1">
      <c r="A32" s="62">
        <v>23</v>
      </c>
      <c r="B32" s="65" t="str">
        <f>IF(ISBLANK(Cena!B27),"",Cena!B27)</f>
        <v>Dysk twardy magnetyczny 2 TB
Interfejs Serial ATA III; Pojemność 2000 GB; Pamięć cache 64 MB; format szerokości 3.5 cala; prędkość obrotowa 7200 obr/min.; maks. transfer zewnętrzny 600 MB/s; aks. transfer wewnętrzny 728 Mbps 
średni czas dostępu 8 ms; wytrzymałość w czasie pracy 65 G; wytrzymałość w czasie spoczynku 250 G 
niezawodność MTBF 1000000 godz. </v>
      </c>
      <c r="C32" s="65">
        <f>Cena!C27</f>
        <v>2</v>
      </c>
      <c r="D32" s="66">
        <f>Cena!J27</f>
        <v>24</v>
      </c>
      <c r="E32" s="73"/>
      <c r="F32" s="74"/>
      <c r="G32" s="71"/>
    </row>
    <row r="33" spans="1:7" ht="15.75" customHeight="1">
      <c r="A33" s="62">
        <v>24</v>
      </c>
      <c r="B33" s="65" t="str">
        <f>IF(ISBLANK(Cena!B28),"",Cena!B28)</f>
        <v>Adapter HDMI / VGA
końcówka pierwsza: 1 x HDMI(M) 
końcówka druga: 1 x VGA(F) </v>
      </c>
      <c r="C33" s="65">
        <f>Cena!C28</f>
        <v>4</v>
      </c>
      <c r="D33" s="66">
        <f>Cena!J28</f>
        <v>24</v>
      </c>
      <c r="E33" s="73"/>
      <c r="F33" s="74"/>
      <c r="G33" s="71"/>
    </row>
    <row r="34" spans="1:7" ht="15.75" customHeight="1">
      <c r="A34" s="62">
        <v>25</v>
      </c>
      <c r="B34" s="65" t="str">
        <f>IF(ISBLANK(Cena!B29),"",Cena!B29)</f>
        <v>Zasilacz do laptopa ASUS
Wejście 100-240 V 50/60Hz 0,8 A; Wyjście: 19 V 1,58 A; Model: AD82000; Typ: 010LF</v>
      </c>
      <c r="C34" s="65">
        <f>Cena!C29</f>
        <v>1</v>
      </c>
      <c r="D34" s="66">
        <f>Cena!J29</f>
        <v>24</v>
      </c>
      <c r="E34" s="73"/>
      <c r="F34" s="74"/>
      <c r="G34" s="71"/>
    </row>
    <row r="35" spans="1:7" ht="15" customHeight="1">
      <c r="A35" s="62"/>
      <c r="B35" s="65" t="str">
        <f>IF(ISBLANK(Cena!B30),"",Cena!B30)</f>
        <v>Stacja dokująca pozwalająca rozszerzyć funkcjonalność notebooka Dell E5470
Specyfikacja: W zestawie zasilacz 240W; Złącza: D-Sub (VGA), 2 x DVI, 2 x DisplayPort, eSATA, 2 x USB 3.0, 3 x USB 2.0, 2 x PS/2, RJ-45, LPT, COM, wyjście słuchawkowe, wejście mikrofonowe, zasilania.</v>
      </c>
      <c r="C35" s="65">
        <f>IF(ISBLANK(Cena!C30),"",Cena!C30)</f>
        <v>1</v>
      </c>
      <c r="D35" s="66"/>
      <c r="E35" s="67"/>
      <c r="F35" s="68"/>
      <c r="G35" s="69"/>
    </row>
  </sheetData>
  <sheetProtection selectLockedCells="1" selectUnlockedCells="1"/>
  <mergeCells count="5">
    <mergeCell ref="A1:G1"/>
    <mergeCell ref="A4:B4"/>
    <mergeCell ref="A5:B5"/>
    <mergeCell ref="A6:E6"/>
    <mergeCell ref="A7:B7"/>
  </mergeCells>
  <printOptions/>
  <pageMargins left="0.75" right="0.75" top="1" bottom="1" header="0.5118055555555555" footer="0.5"/>
  <pageSetup horizontalDpi="300" verticalDpi="300" orientation="landscape" paperSize="9" scale="91" r:id="rId2"/>
  <headerFooter alignWithMargins="0">
    <oddFooter>&amp;R Strona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glis</cp:lastModifiedBy>
  <cp:lastPrinted>2017-04-24T08:44:36Z</cp:lastPrinted>
  <dcterms:modified xsi:type="dcterms:W3CDTF">2017-04-24T11:08:11Z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